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1605" windowWidth="17400" windowHeight="5910" tabRatio="931" activeTab="1"/>
  </bookViews>
  <sheets>
    <sheet name="Balans" sheetId="45" r:id="rId1"/>
    <sheet name="Mənfəət və zərər" sheetId="46" r:id="rId2"/>
    <sheet name="Büdcə ödənişləri" sheetId="42" r:id="rId3"/>
  </sheets>
  <calcPr calcId="145621"/>
</workbook>
</file>

<file path=xl/calcChain.xml><?xml version="1.0" encoding="utf-8"?>
<calcChain xmlns="http://schemas.openxmlformats.org/spreadsheetml/2006/main">
  <c r="Y25" i="46" l="1"/>
  <c r="K12" i="46" l="1"/>
  <c r="K17" i="46" s="1"/>
  <c r="K15" i="46"/>
  <c r="K27" i="46"/>
  <c r="K18" i="46" l="1"/>
  <c r="N28" i="46" l="1"/>
  <c r="N29" i="46" s="1"/>
  <c r="N31" i="46" s="1"/>
  <c r="K28" i="46"/>
  <c r="K29" i="46" s="1"/>
  <c r="H42" i="46" l="1"/>
  <c r="H35" i="46" l="1"/>
</calcChain>
</file>

<file path=xl/sharedStrings.xml><?xml version="1.0" encoding="utf-8"?>
<sst xmlns="http://schemas.openxmlformats.org/spreadsheetml/2006/main" count="341" uniqueCount="289">
  <si>
    <t>M.Y.</t>
  </si>
  <si>
    <t>Baş mühasib</t>
  </si>
  <si>
    <t>manatla</t>
  </si>
  <si>
    <t>Rəhbər:</t>
  </si>
  <si>
    <t>Forma № 1S</t>
  </si>
  <si>
    <t>Forma № 2S</t>
  </si>
  <si>
    <t>Rəhbər</t>
  </si>
  <si>
    <t xml:space="preserve">                     kassa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</si>
  <si>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</si>
  <si>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</si>
  <si>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</si>
  <si>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</si>
  <si>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</si>
  <si>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</si>
  <si>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</si>
  <si>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</si>
  <si>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</si>
  <si>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</si>
  <si>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</si>
  <si>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</si>
  <si>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</si>
  <si>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</si>
  <si>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</si>
  <si>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</si>
  <si>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</si>
  <si>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</si>
  <si>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</si>
  <si>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</si>
  <si>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</si>
  <si>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</si>
  <si>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</si>
  <si>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</si>
  <si>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</si>
  <si>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</si>
  <si>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</si>
  <si>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</si>
  <si>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</si>
  <si>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</si>
  <si>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</si>
  <si>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</si>
  <si>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</si>
  <si>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</si>
  <si>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</si>
  <si>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</si>
  <si>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</si>
  <si>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</si>
  <si>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</si>
  <si>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</si>
  <si>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</si>
  <si>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</si>
  <si>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</si>
  <si>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</si>
  <si>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D1</t>
  </si>
  <si>
    <t>E1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</si>
  <si>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</si>
  <si>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</si>
  <si>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</si>
  <si>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</si>
  <si>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</si>
  <si>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</si>
  <si>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</si>
  <si>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</si>
  <si>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</si>
  <si>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</si>
  <si>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</si>
  <si>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</si>
  <si>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</si>
  <si>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</si>
  <si>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</si>
  <si>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</si>
  <si>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</si>
  <si>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</si>
  <si>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</si>
  <si>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</si>
  <si>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</si>
  <si>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</si>
  <si>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</si>
  <si>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</si>
  <si>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</si>
  <si>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</si>
  <si>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</si>
  <si>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</si>
  <si>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</si>
  <si>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</si>
  <si>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</si>
  <si>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</si>
  <si>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</si>
  <si>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</si>
  <si>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I1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</si>
  <si>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</si>
  <si>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</si>
  <si>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</si>
  <si>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</si>
  <si>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</si>
  <si>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</si>
  <si>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</si>
  <si>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</si>
  <si>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</si>
  <si>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</si>
  <si>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</si>
  <si>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</si>
  <si>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</si>
  <si>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</si>
  <si>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</si>
  <si>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K1</t>
  </si>
  <si>
    <t>L1</t>
  </si>
  <si>
    <t>M1</t>
  </si>
  <si>
    <t>N1</t>
  </si>
  <si>
    <t xml:space="preserve">                     hesablaşma hesabı </t>
  </si>
  <si>
    <t xml:space="preserve">                     valyuta hesabı </t>
  </si>
  <si>
    <t>Hesabat dövrünün sonuna</t>
  </si>
  <si>
    <t xml:space="preserve">                  alınmış avanslar</t>
  </si>
  <si>
    <t xml:space="preserve">                     depozit hesablar </t>
  </si>
  <si>
    <t xml:space="preserve">                     sair pul vəsaitləri </t>
  </si>
  <si>
    <t xml:space="preserve">                      verilmiş  avanslar</t>
  </si>
  <si>
    <t>Qeyri-maddi aktivlər</t>
  </si>
  <si>
    <t>Uzunmüddətli maliyyə aktivləri:</t>
  </si>
  <si>
    <t xml:space="preserve">               sair maliyyə aktivləri</t>
  </si>
  <si>
    <t>Sair aktivlər</t>
  </si>
  <si>
    <t xml:space="preserve">               asılı təşkilatlar üzrə</t>
  </si>
  <si>
    <t xml:space="preserve">               işçi heyəti üzrə </t>
  </si>
  <si>
    <t>Pul vəsaitləri  və onların ekvivalentləri:</t>
  </si>
  <si>
    <t xml:space="preserve">                     sair maliyyə aktivləri</t>
  </si>
  <si>
    <t>Sair qısamüddətli aktivlər:</t>
  </si>
  <si>
    <t xml:space="preserve">              yenidən qiymətləndirilmə üzrə ehtiyat</t>
  </si>
  <si>
    <t xml:space="preserve">              digər kapital ehtiyatları</t>
  </si>
  <si>
    <t xml:space="preserve">                  asılı təşkilatlar üzrə</t>
  </si>
  <si>
    <t xml:space="preserve">                  sair kreditorlar</t>
  </si>
  <si>
    <t xml:space="preserve">               təkrarsığorta əməliyyatları üzrə :</t>
  </si>
  <si>
    <t xml:space="preserve">                 - təkrarsığortaçı üzrə</t>
  </si>
  <si>
    <t xml:space="preserve">                 - təkrarsığortalı üzrə </t>
  </si>
  <si>
    <t xml:space="preserve">                      həyat sığortası sahəsi üzrə</t>
  </si>
  <si>
    <t xml:space="preserve">                      qeyri-həyat sığortası sahəsi üzrə</t>
  </si>
  <si>
    <t xml:space="preserve">                  sosial sığorta və təminat üzrə </t>
  </si>
  <si>
    <t xml:space="preserve">                  təkrarsığortaçı üzrə</t>
  </si>
  <si>
    <t xml:space="preserve">                  təkrarsığortalı üzrə </t>
  </si>
  <si>
    <t xml:space="preserve">               birbaşa sığorta üzrə</t>
  </si>
  <si>
    <t xml:space="preserve">               büdcə üzrə </t>
  </si>
  <si>
    <t xml:space="preserve">               iddia tələbləri üzrə </t>
  </si>
  <si>
    <t xml:space="preserve">               sığortalılara verilən borclar üzrə</t>
  </si>
  <si>
    <t xml:space="preserve">               sair debitorlar</t>
  </si>
  <si>
    <t xml:space="preserve">                      təhtəl hesablar</t>
  </si>
  <si>
    <t xml:space="preserve">                  büdcə üzrə</t>
  </si>
  <si>
    <t>* Bu sətrlər üzrə məlumatlar balansa daxil edilmir.</t>
  </si>
  <si>
    <t xml:space="preserve">               dövlət qiymətli kağızları</t>
  </si>
  <si>
    <t xml:space="preserve">               qeyri-dövlət qiymətli kağızları</t>
  </si>
  <si>
    <t xml:space="preserve">                     dövlət qiymətli kağızları</t>
  </si>
  <si>
    <t xml:space="preserve">                     qeyri-dövlət qiymətli kağızları</t>
  </si>
  <si>
    <t xml:space="preserve">                      gələcək hesabat dövrlərinin xərcləri</t>
  </si>
  <si>
    <t xml:space="preserve">                  əməyin ödənilməsi üzrə </t>
  </si>
  <si>
    <t xml:space="preserve">                  digər məcburi ödənişlər üzrə </t>
  </si>
  <si>
    <t xml:space="preserve">                  gələcək hesabat dövrünün gəlirləri</t>
  </si>
  <si>
    <t>Təkrarsığorta əməliyyatları üzrə öhdəliklər:</t>
  </si>
  <si>
    <t>Uzunmüddətli debitor borcları</t>
  </si>
  <si>
    <t>Uzunmüddətli faiz xərcləri yaradan öhdəliklər</t>
  </si>
  <si>
    <t>Uzunmüddətli qiymətləndirilmiş öhdəliklər</t>
  </si>
  <si>
    <t>Kapital ehtiyatları:</t>
  </si>
  <si>
    <t>Kreditor borcları :</t>
  </si>
  <si>
    <t>Kreditor borcları:</t>
  </si>
  <si>
    <t>Ehtiyatlar</t>
  </si>
  <si>
    <t>Emissiya gəliri</t>
  </si>
  <si>
    <t xml:space="preserve">              Elan edilmiş dividendlər</t>
  </si>
  <si>
    <t>Qısamüddətli maliyyə aktivləri:</t>
  </si>
  <si>
    <t xml:space="preserve">               Qeyri-həyat sığortası sahəsi üzrə: </t>
  </si>
  <si>
    <t>Qısamüddətli faiz xərcləri yaradan öhdəliklər</t>
  </si>
  <si>
    <t>Qısamüddətli qiymətləndirilmiş öhdəliklər</t>
  </si>
  <si>
    <t xml:space="preserve">              Hesabat dövründə xalis mənfəət (zərər)</t>
  </si>
  <si>
    <t xml:space="preserve">               Həyat sığortası sahəsi üzrə :</t>
  </si>
  <si>
    <t>Cəmi uzunmüddətli aktivlər</t>
  </si>
  <si>
    <t>Cəmi qısamüddətli aktivlər</t>
  </si>
  <si>
    <t>Cəmi kapital</t>
  </si>
  <si>
    <t>Cəmi uzunmüddətli öhdəliklər</t>
  </si>
  <si>
    <t>Cəmi qısamüddətli öhdəliklər</t>
  </si>
  <si>
    <t>Vergi və sair məcburi ödənişlər üzrə öhdəliklər</t>
  </si>
  <si>
    <t>Daşınmaz əmlaka investisiyalar</t>
  </si>
  <si>
    <t>Debitor borcları:</t>
  </si>
  <si>
    <t>Geri alınmış kapital (səhmlər)</t>
  </si>
  <si>
    <t>Sətr kodu</t>
  </si>
  <si>
    <t>Sığorta ehtiyatlarında təkrarsığortaçıların payı:</t>
  </si>
  <si>
    <t>Sığorta ehtiyatları:</t>
  </si>
  <si>
    <t>Sair uzunmüddətli öhdəliklər:</t>
  </si>
  <si>
    <t>Sair öhdəliklər</t>
  </si>
  <si>
    <t>Sair qısamüddətli öhdəliklər:</t>
  </si>
  <si>
    <t>İlin əvvəlinə</t>
  </si>
  <si>
    <t>İştrak payı metodu ilə uçota alınmış investisiyalar</t>
  </si>
  <si>
    <t>I .UZUNMÜDDƏTLİ AKTİVLƏR</t>
  </si>
  <si>
    <t>Torpaq, tikili və avadanlıqlar</t>
  </si>
  <si>
    <t>Torpaq, tikili və avadanlıqlarla bağlı məsrəflərin kapitallaşdırılması</t>
  </si>
  <si>
    <t>Təxirə salınmış vergi aktivləri</t>
  </si>
  <si>
    <t>Təsisçi və ya səhmdarlarla hesablaşmalar</t>
  </si>
  <si>
    <t>II . QISAMÜDDƏTLİ AKTİVLƏR</t>
  </si>
  <si>
    <t>CƏMİ AKTİVLƏR</t>
  </si>
  <si>
    <t>I . KAPİTAL</t>
  </si>
  <si>
    <t>Təxirəsalınmış vergi öhdəlikləri</t>
  </si>
  <si>
    <t>Bölüşdürülməmiş mənfəət (ödənilməmiş zərər)</t>
  </si>
  <si>
    <t>CƏMİ  GƏLİRLƏR</t>
  </si>
  <si>
    <t>CƏMİ  XƏRCLƏR</t>
  </si>
  <si>
    <t>Məbləğ</t>
  </si>
  <si>
    <t>Gəlirlər</t>
  </si>
  <si>
    <t xml:space="preserve">Sair gəlirlər </t>
  </si>
  <si>
    <t>Xərclər</t>
  </si>
  <si>
    <t xml:space="preserve">Sair xərclər </t>
  </si>
  <si>
    <t xml:space="preserve">İşlərin aparılması xərcləri </t>
  </si>
  <si>
    <t xml:space="preserve">Hesablanmışdır </t>
  </si>
  <si>
    <t>Göstəricilərin adları</t>
  </si>
  <si>
    <t>Məcburi ödənişlər (0,3%)</t>
  </si>
  <si>
    <t>Baş mühasib :</t>
  </si>
  <si>
    <t>Mənfəət vergisi</t>
  </si>
  <si>
    <t xml:space="preserve">Mənfəətdən  vergi </t>
  </si>
  <si>
    <t xml:space="preserve">Gəlir vergisi </t>
  </si>
  <si>
    <t xml:space="preserve">Əmlak vergisi </t>
  </si>
  <si>
    <t>Sair vergilər</t>
  </si>
  <si>
    <t>Sosial sığorta və təminat</t>
  </si>
  <si>
    <t xml:space="preserve"> ilin əvvəlindən artan yekunla</t>
  </si>
  <si>
    <t>Əsas əməliyyat gəliri:</t>
  </si>
  <si>
    <t>Xalis sığorta ehtiyatlarının dəyişməsi (müsbət və ya mənfi)</t>
  </si>
  <si>
    <t>Subroqasiya gəlirləri</t>
  </si>
  <si>
    <t>Əsas əməliyyat xərcləri:</t>
  </si>
  <si>
    <t>Əlavə dəyər vergisi</t>
  </si>
  <si>
    <t>Ödəmə mənbəyində vergi (4%)</t>
  </si>
  <si>
    <t>İqtisadi sanksiyalar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</si>
  <si>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</si>
  <si>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</si>
  <si>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</si>
  <si>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</si>
  <si>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 xml:space="preserve">İnvestisiya gəlirləri üzrə 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</si>
  <si>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</si>
  <si>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</si>
  <si>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</si>
  <si>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</si>
  <si>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</si>
  <si>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</si>
  <si>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>Maliyyə mənfəəti (zərəri)</t>
  </si>
  <si>
    <t>Mənfəətin nizamnamə kapitalına yönəldilən hissəsi</t>
  </si>
  <si>
    <t>Vergiqoyulmadan əvvəl mənfəət (zərər)</t>
  </si>
  <si>
    <t>Hesabat dövründə xalis mənfəət (zərər)</t>
  </si>
  <si>
    <t xml:space="preserve">Aksizlər </t>
  </si>
  <si>
    <t>E2</t>
  </si>
  <si>
    <t>E3</t>
  </si>
  <si>
    <t>E4</t>
  </si>
  <si>
    <t>E5</t>
  </si>
  <si>
    <t>Qeyd : Ödənilməsinə zəmanət verilmiş məbləğlərin cəmi*</t>
  </si>
  <si>
    <t xml:space="preserve">Qarşısıalınma tədbirləri fondu </t>
  </si>
  <si>
    <t xml:space="preserve">              Mühasibat uçotu siyasətində dəyişikliklərlə bağlı
              mənfəət (zərər) üzrə düzəlişlər</t>
  </si>
  <si>
    <t xml:space="preserve">              Keçmiş illər üzrə bölüşdürülməmiş mənfəət
              (ödənilməmiş zərər)</t>
  </si>
  <si>
    <t xml:space="preserve">Ödənilmiş nominal (nizamnamə) kapitalı </t>
  </si>
  <si>
    <t>Faktiki ödənilmişdir</t>
  </si>
  <si>
    <t>K A P İ TA L  VƏ    Ö H D Ə L İ K L Ə R</t>
  </si>
  <si>
    <t>II. UZUNMÜDDƏTLİ ÖHDƏLİKLƏR</t>
  </si>
  <si>
    <t>III . QISAMÜDDƏTLİ ÖHDƏLİKLƏR</t>
  </si>
  <si>
    <t>CƏMİ ÖHDƏLİKLƏR</t>
  </si>
  <si>
    <t>CƏMİ KAPİTAL VƏ ÖHDƏLİKLƏR</t>
  </si>
  <si>
    <t>SIĞORTAÇININ (TƏKRARSIĞORTAÇININ) və HÜQUQİ ŞƏXS SIĞORTA BROKERİNİN MÜHASİBAT BALANSI (rüblük və illik)</t>
  </si>
  <si>
    <t>SIĞORTAÇININ (TƏKRARSIĞORTAÇININ) və HÜQUQİ ŞƏXS SIĞORTA BROKERİNİN MƏNFƏƏT və ZƏRƏRİ HAQQINDA HESABAT (rüblük və illik)</t>
  </si>
  <si>
    <t xml:space="preserve"> BÜDCƏYƏ və BÜDCƏDƏNKƏNAR ÖDƏNİŞLƏR 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</si>
  <si>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</si>
  <si>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 xml:space="preserve">A K T İ V L Ə R </t>
  </si>
  <si>
    <t xml:space="preserve"> Bayramova N.Y.</t>
  </si>
  <si>
    <t>80K</t>
  </si>
  <si>
    <t>22+24</t>
  </si>
  <si>
    <t>20 ekspert</t>
  </si>
  <si>
    <t>80D</t>
  </si>
  <si>
    <t>vergi</t>
  </si>
  <si>
    <t>vergi+pensi</t>
  </si>
  <si>
    <t>51+55</t>
  </si>
  <si>
    <t>88 qalıqı</t>
  </si>
  <si>
    <t>umumi</t>
  </si>
  <si>
    <t>tekrar payi</t>
  </si>
  <si>
    <t>66K</t>
  </si>
  <si>
    <t>Cabbarova Ü.K.</t>
  </si>
  <si>
    <t xml:space="preserve">                          Cabbarova Ü.K.</t>
  </si>
  <si>
    <t>74+76D+60D+66</t>
  </si>
  <si>
    <t>31+06</t>
  </si>
  <si>
    <t>56+60+73+76</t>
  </si>
  <si>
    <t xml:space="preserve">                     Bayramova N.Y.</t>
  </si>
  <si>
    <t>20 xitam</t>
  </si>
  <si>
    <t xml:space="preserve">Azərbaycan Respublikasının                          Maliyyə Nazirliyinin 5 dekabr 2008-ci il                                                İ-125 №-li əmri ilə təsdiq edilmişdir. </t>
  </si>
  <si>
    <t>Ekspert</t>
  </si>
  <si>
    <t>Gəlirdən çıxılan vergilər</t>
  </si>
  <si>
    <t>Xitamlar</t>
  </si>
  <si>
    <t>Tədbirlər fondu</t>
  </si>
  <si>
    <t>Forma 19</t>
  </si>
  <si>
    <t>Hesabat dövrü_________ IV rüb 2013_____________________</t>
  </si>
  <si>
    <t>Sığortaçının (təkrarsığortaçının) və ya sığorta brokerinin adı:____"PAŞA Sığorta" ASC_____</t>
  </si>
  <si>
    <t>Sığortaçının (təkrarsığortaçının ) və ya sığorta brokerinin adı: ____"PAŞA Sığorta" ASC_____</t>
  </si>
  <si>
    <t>Gunesh 20</t>
  </si>
  <si>
    <t>55 hesab hamısı valyutadı?</t>
  </si>
  <si>
    <t>Hesabat dövrü ________________2013-cü il____________________________</t>
  </si>
  <si>
    <t>Yol vergisi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</si>
</sst>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#,##0.00&quot;р.&quot;;\-#,##0.00&quot;р.&quot;"/>
    <numFmt numFmtId="43" formatCode="_-* #,##0.00_р_._-;\-* #,##0.00_р_._-;_-* &quot;-&quot;??_р_._-;_-@_-"/>
    <numFmt numFmtId="164" formatCode="0.000000"/>
    <numFmt numFmtId="165" formatCode="0.000000000000000000000000"/>
    <numFmt numFmtId="166" formatCode="0.000000000"/>
    <numFmt numFmtId="167" formatCode="0.00000000000000000000000000000000000000000000000000000"/>
    <numFmt numFmtId="168" formatCode="0.00000000000000000000"/>
    <numFmt numFmtId="169" formatCode="0.0000000"/>
    <numFmt numFmtId="170" formatCode="0.0000000000"/>
    <numFmt numFmtId="171" formatCode="0.00000"/>
    <numFmt numFmtId="172" formatCode="0.000"/>
    <numFmt numFmtId="173" formatCode="#,##0.00_ ;\-#,##0.00\ "/>
    <numFmt numFmtId="174" formatCode="#,###,##0.00"/>
  </numFmts>
  <fonts count="38">
    <font>
      <sz val="11"/>
      <color theme="1"/>
      <name val="Calibri"/>
      <family val="2"/>
      <charset val="204"/>
      <scheme val="minor"/>
    </font>
    <font>
      <sz val="10"/>
      <name val="A3 Times AzLat"/>
      <family val="1"/>
      <charset val="204"/>
    </font>
    <font>
      <sz val="10.5"/>
      <name val="A3 Times AzLat"/>
      <family val="1"/>
      <charset val="204"/>
    </font>
    <font>
      <b/>
      <sz val="10.5"/>
      <name val="A3 Times AzLat"/>
      <family val="1"/>
      <charset val="204"/>
    </font>
    <font>
      <i/>
      <sz val="10.5"/>
      <name val="A3 Times AzLat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MS Sans Serif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7" fillId="3" borderId="0">
      <alignment horizontal="left" vertical="top"/>
    </xf>
    <xf numFmtId="0" fontId="28" fillId="3" borderId="0">
      <alignment horizontal="left" vertical="top"/>
    </xf>
    <xf numFmtId="0" fontId="29" fillId="4" borderId="0">
      <alignment horizontal="right" vertical="center"/>
    </xf>
    <xf numFmtId="0" fontId="27" fillId="3" borderId="0">
      <alignment horizontal="left" vertical="center"/>
    </xf>
    <xf numFmtId="0" fontId="27" fillId="3" borderId="0">
      <alignment horizontal="left" vertical="top"/>
    </xf>
    <xf numFmtId="0" fontId="29" fillId="3" borderId="0">
      <alignment horizontal="right" vertical="center"/>
    </xf>
    <xf numFmtId="0" fontId="29" fillId="3" borderId="0">
      <alignment horizontal="right" vertical="center"/>
    </xf>
    <xf numFmtId="0" fontId="27" fillId="3" borderId="0">
      <alignment horizontal="left" vertical="top"/>
    </xf>
    <xf numFmtId="0" fontId="27" fillId="3" borderId="0">
      <alignment horizontal="left" vertical="top"/>
    </xf>
    <xf numFmtId="0" fontId="27" fillId="3" borderId="0">
      <alignment horizontal="right" vertical="top"/>
    </xf>
    <xf numFmtId="0" fontId="30" fillId="3" borderId="0">
      <alignment horizontal="center" vertical="top"/>
    </xf>
    <xf numFmtId="0" fontId="28" fillId="3" borderId="0">
      <alignment horizontal="center" vertical="top"/>
    </xf>
    <xf numFmtId="0" fontId="31" fillId="3" borderId="0">
      <alignment horizontal="center" vertical="top"/>
    </xf>
    <xf numFmtId="0" fontId="27" fillId="3" borderId="0">
      <alignment horizontal="center" vertical="center"/>
    </xf>
    <xf numFmtId="0" fontId="27" fillId="3" borderId="0">
      <alignment horizontal="center" vertical="top"/>
    </xf>
    <xf numFmtId="0" fontId="27" fillId="4" borderId="0">
      <alignment horizontal="left" vertical="center"/>
    </xf>
    <xf numFmtId="0" fontId="27" fillId="4" borderId="0">
      <alignment horizontal="left" vertical="top"/>
    </xf>
    <xf numFmtId="0" fontId="29" fillId="4" borderId="0">
      <alignment horizontal="right" vertical="center"/>
    </xf>
    <xf numFmtId="0" fontId="37" fillId="0" borderId="0"/>
    <xf numFmtId="0" fontId="26" fillId="0" borderId="0"/>
    <xf numFmtId="43" fontId="26" fillId="0" borderId="0" applyFont="0" applyFill="0" applyBorder="0" applyAlignment="0" applyProtection="0"/>
  </cellStyleXfs>
  <cellXfs count="238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33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>
      <alignment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6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justify" vertical="center"/>
    </xf>
    <xf numFmtId="0" fontId="7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justify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7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3" fillId="0" borderId="9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vertical="center"/>
    </xf>
    <xf numFmtId="0" fontId="10" fillId="0" borderId="11" xfId="0" applyNumberFormat="1" applyFont="1" applyFill="1" applyBorder="1" applyAlignment="1" applyProtection="1">
      <alignment vertical="center"/>
    </xf>
    <xf numFmtId="0" fontId="10" fillId="0" borderId="1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43" fontId="20" fillId="0" borderId="0" xfId="1" applyFont="1" applyFill="1" applyAlignment="1">
      <alignment vertical="center"/>
    </xf>
    <xf numFmtId="43" fontId="6" fillId="6" borderId="1" xfId="1" applyFont="1" applyFill="1" applyBorder="1" applyAlignment="1">
      <alignment horizontal="center" vertical="center" wrapText="1"/>
    </xf>
    <xf numFmtId="43" fontId="10" fillId="0" borderId="2" xfId="1" applyFont="1" applyFill="1" applyBorder="1" applyAlignment="1" applyProtection="1">
      <alignment horizontal="center" vertical="center"/>
    </xf>
    <xf numFmtId="4" fontId="0" fillId="8" borderId="0" xfId="0" applyNumberFormat="1" applyFill="1" applyAlignment="1">
      <alignment wrapText="1"/>
    </xf>
    <xf numFmtId="43" fontId="33" fillId="0" borderId="0" xfId="1" applyFont="1" applyAlignment="1">
      <alignment vertical="center"/>
    </xf>
    <xf numFmtId="2" fontId="33" fillId="0" borderId="0" xfId="0" applyNumberFormat="1" applyFont="1" applyAlignment="1">
      <alignment vertical="center"/>
    </xf>
    <xf numFmtId="43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vertical="center"/>
    </xf>
    <xf numFmtId="43" fontId="10" fillId="0" borderId="4" xfId="1" applyFont="1" applyFill="1" applyBorder="1" applyAlignment="1" applyProtection="1">
      <alignment horizontal="center" vertical="center"/>
    </xf>
    <xf numFmtId="165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43" fontId="6" fillId="5" borderId="1" xfId="1" applyFont="1" applyFill="1" applyBorder="1" applyAlignment="1" applyProtection="1">
      <alignment horizontal="center" vertical="center" wrapText="1"/>
    </xf>
    <xf numFmtId="167" fontId="33" fillId="0" borderId="0" xfId="0" applyNumberFormat="1" applyFont="1" applyAlignment="1">
      <alignment vertical="center"/>
    </xf>
    <xf numFmtId="168" fontId="33" fillId="0" borderId="0" xfId="0" applyNumberFormat="1" applyFont="1" applyAlignment="1">
      <alignment vertical="center"/>
    </xf>
    <xf numFmtId="169" fontId="33" fillId="0" borderId="0" xfId="0" applyNumberFormat="1" applyFont="1" applyAlignment="1">
      <alignment vertical="center"/>
    </xf>
    <xf numFmtId="170" fontId="33" fillId="0" borderId="0" xfId="0" applyNumberFormat="1" applyFont="1" applyAlignment="1">
      <alignment vertical="center"/>
    </xf>
    <xf numFmtId="171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43" fontId="10" fillId="0" borderId="2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wrapText="1"/>
    </xf>
    <xf numFmtId="4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33" fillId="0" borderId="0" xfId="0" applyNumberFormat="1" applyFont="1" applyAlignment="1">
      <alignment horizontal="center" vertical="center"/>
    </xf>
    <xf numFmtId="4" fontId="33" fillId="0" borderId="0" xfId="1" applyNumberFormat="1" applyFont="1" applyAlignment="1">
      <alignment vertical="center"/>
    </xf>
    <xf numFmtId="4" fontId="0" fillId="9" borderId="0" xfId="0" applyNumberFormat="1" applyFill="1" applyAlignment="1">
      <alignment wrapText="1"/>
    </xf>
    <xf numFmtId="4" fontId="33" fillId="9" borderId="0" xfId="0" applyNumberFormat="1" applyFont="1" applyFill="1" applyAlignment="1">
      <alignment vertical="center"/>
    </xf>
    <xf numFmtId="43" fontId="10" fillId="0" borderId="1" xfId="1" applyFont="1" applyFill="1" applyBorder="1" applyAlignment="1" applyProtection="1">
      <alignment horizontal="center" vertical="center"/>
    </xf>
    <xf numFmtId="43" fontId="14" fillId="0" borderId="2" xfId="1" applyFont="1" applyFill="1" applyBorder="1" applyAlignment="1" applyProtection="1">
      <alignment horizontal="center" vertical="center" wrapText="1"/>
    </xf>
    <xf numFmtId="43" fontId="14" fillId="0" borderId="1" xfId="1" applyFont="1" applyFill="1" applyBorder="1" applyAlignment="1" applyProtection="1">
      <alignment horizontal="center" vertical="center" wrapText="1"/>
      <protection locked="0"/>
    </xf>
    <xf numFmtId="43" fontId="14" fillId="0" borderId="3" xfId="1" applyFont="1" applyFill="1" applyBorder="1" applyAlignment="1" applyProtection="1">
      <alignment horizontal="center" vertical="center" wrapText="1"/>
      <protection locked="0"/>
    </xf>
    <xf numFmtId="43" fontId="10" fillId="0" borderId="1" xfId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Alignment="1">
      <alignment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43" fontId="21" fillId="7" borderId="0" xfId="1" applyFont="1" applyFill="1" applyAlignment="1">
      <alignment horizontal="center" vertical="center" wrapText="1"/>
    </xf>
    <xf numFmtId="43" fontId="20" fillId="7" borderId="0" xfId="1" applyFont="1" applyFill="1" applyAlignment="1">
      <alignment vertical="center"/>
    </xf>
    <xf numFmtId="43" fontId="9" fillId="7" borderId="0" xfId="1" applyFont="1" applyFill="1" applyBorder="1" applyAlignment="1">
      <alignment horizontal="center" vertical="center"/>
    </xf>
    <xf numFmtId="43" fontId="10" fillId="7" borderId="2" xfId="1" applyFont="1" applyFill="1" applyBorder="1" applyAlignment="1" applyProtection="1">
      <alignment horizontal="center" vertical="center"/>
    </xf>
    <xf numFmtId="173" fontId="35" fillId="0" borderId="0" xfId="0" quotePrefix="1" applyNumberFormat="1" applyFont="1" applyBorder="1" applyAlignment="1" applyProtection="1">
      <alignment horizontal="left" wrapText="1"/>
      <protection hidden="1"/>
    </xf>
    <xf numFmtId="7" fontId="35" fillId="0" borderId="0" xfId="0" quotePrefix="1" applyNumberFormat="1" applyFont="1" applyBorder="1" applyAlignment="1" applyProtection="1">
      <alignment horizontal="left" wrapText="1"/>
      <protection hidden="1"/>
    </xf>
    <xf numFmtId="174" fontId="25" fillId="0" borderId="0" xfId="0" applyNumberFormat="1" applyFont="1" applyFill="1" applyAlignment="1"/>
    <xf numFmtId="174" fontId="33" fillId="0" borderId="0" xfId="0" applyNumberFormat="1" applyFont="1" applyAlignment="1">
      <alignment vertical="center"/>
    </xf>
    <xf numFmtId="43" fontId="10" fillId="7" borderId="4" xfId="1" applyFont="1" applyFill="1" applyBorder="1" applyAlignment="1" applyProtection="1">
      <alignment horizontal="center" vertical="center"/>
    </xf>
    <xf numFmtId="43" fontId="10" fillId="7" borderId="2" xfId="1" applyFont="1" applyFill="1" applyBorder="1" applyAlignment="1">
      <alignment horizontal="center" vertical="center"/>
    </xf>
    <xf numFmtId="43" fontId="10" fillId="7" borderId="0" xfId="1" applyFont="1" applyFill="1" applyAlignment="1">
      <alignment horizontal="center" vertical="center"/>
    </xf>
    <xf numFmtId="43" fontId="13" fillId="7" borderId="0" xfId="1" applyFont="1" applyFill="1" applyAlignment="1">
      <alignment horizontal="left" vertical="center"/>
    </xf>
    <xf numFmtId="43" fontId="33" fillId="7" borderId="0" xfId="1" applyFont="1" applyFill="1" applyAlignment="1">
      <alignment vertical="center"/>
    </xf>
    <xf numFmtId="43" fontId="33" fillId="0" borderId="0" xfId="0" applyNumberFormat="1" applyFont="1" applyAlignment="1">
      <alignment horizontal="left" vertical="center"/>
    </xf>
    <xf numFmtId="43" fontId="33" fillId="0" borderId="0" xfId="0" applyNumberFormat="1" applyFont="1" applyAlignment="1">
      <alignment horizontal="right" vertical="center"/>
    </xf>
    <xf numFmtId="4" fontId="25" fillId="0" borderId="0" xfId="0" applyNumberFormat="1" applyFont="1"/>
    <xf numFmtId="4" fontId="16" fillId="0" borderId="0" xfId="0" applyNumberFormat="1" applyFont="1" applyFill="1"/>
    <xf numFmtId="0" fontId="33" fillId="0" borderId="0" xfId="0" applyNumberFormat="1" applyFont="1" applyFill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7" fillId="0" borderId="0" xfId="22" applyNumberFormat="1" applyAlignment="1">
      <alignment wrapText="1"/>
    </xf>
    <xf numFmtId="172" fontId="33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3" fillId="0" borderId="0" xfId="0" applyNumberFormat="1" applyFont="1" applyAlignment="1">
      <alignment vertical="center"/>
    </xf>
    <xf numFmtId="43" fontId="13" fillId="0" borderId="1" xfId="1" applyFont="1" applyFill="1" applyBorder="1" applyAlignment="1" applyProtection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43" fontId="13" fillId="7" borderId="1" xfId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8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5" borderId="14" xfId="0" applyNumberFormat="1" applyFont="1" applyFill="1" applyBorder="1" applyAlignment="1">
      <alignment horizontal="center" vertical="center" wrapText="1"/>
    </xf>
    <xf numFmtId="0" fontId="13" fillId="5" borderId="13" xfId="0" applyNumberFormat="1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7" fillId="0" borderId="0" xfId="0" applyNumberFormat="1" applyFont="1" applyAlignment="1">
      <alignment horizontal="center" vertical="center" wrapText="1"/>
    </xf>
    <xf numFmtId="0" fontId="36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13" fillId="6" borderId="14" xfId="0" applyNumberFormat="1" applyFont="1" applyFill="1" applyBorder="1" applyAlignment="1">
      <alignment horizontal="center" vertical="center" wrapText="1"/>
    </xf>
    <xf numFmtId="0" fontId="13" fillId="6" borderId="13" xfId="0" applyNumberFormat="1" applyFont="1" applyFill="1" applyBorder="1" applyAlignment="1">
      <alignment horizontal="center" vertical="center" wrapText="1"/>
    </xf>
    <xf numFmtId="0" fontId="13" fillId="6" borderId="5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left" vertical="center" wrapText="1"/>
    </xf>
    <xf numFmtId="43" fontId="10" fillId="0" borderId="14" xfId="1" applyFont="1" applyFill="1" applyBorder="1" applyAlignment="1" applyProtection="1">
      <alignment horizontal="center" vertical="center"/>
      <protection locked="0"/>
    </xf>
    <xf numFmtId="43" fontId="10" fillId="0" borderId="5" xfId="1" applyFont="1" applyFill="1" applyBorder="1" applyAlignment="1" applyProtection="1">
      <alignment horizontal="center" vertical="center"/>
      <protection locked="0"/>
    </xf>
    <xf numFmtId="43" fontId="10" fillId="0" borderId="14" xfId="1" applyFont="1" applyFill="1" applyBorder="1" applyAlignment="1" applyProtection="1">
      <alignment horizontal="center" vertical="center"/>
    </xf>
    <xf numFmtId="43" fontId="10" fillId="0" borderId="5" xfId="1" applyFont="1" applyFill="1" applyBorder="1" applyAlignment="1" applyProtection="1">
      <alignment horizontal="center" vertical="center"/>
    </xf>
    <xf numFmtId="0" fontId="13" fillId="5" borderId="1" xfId="0" applyNumberFormat="1" applyFont="1" applyFill="1" applyBorder="1" applyAlignment="1" applyProtection="1">
      <alignment horizontal="center" vertical="center"/>
    </xf>
    <xf numFmtId="43" fontId="13" fillId="2" borderId="14" xfId="1" applyFont="1" applyFill="1" applyBorder="1" applyAlignment="1" applyProtection="1">
      <alignment horizontal="center" vertical="center" wrapText="1"/>
    </xf>
    <xf numFmtId="43" fontId="13" fillId="2" borderId="5" xfId="1" applyFont="1" applyFill="1" applyBorder="1" applyAlignment="1" applyProtection="1">
      <alignment horizontal="center" vertical="center" wrapText="1"/>
    </xf>
    <xf numFmtId="43" fontId="13" fillId="0" borderId="14" xfId="1" applyFont="1" applyFill="1" applyBorder="1" applyAlignment="1" applyProtection="1">
      <alignment horizontal="center" vertical="center" wrapText="1"/>
    </xf>
    <xf numFmtId="43" fontId="13" fillId="0" borderId="5" xfId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43" fontId="13" fillId="0" borderId="14" xfId="1" applyFont="1" applyFill="1" applyBorder="1" applyAlignment="1" applyProtection="1">
      <alignment horizontal="center" vertical="center"/>
    </xf>
    <xf numFmtId="43" fontId="13" fillId="0" borderId="5" xfId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Alignment="1">
      <alignment vertical="center"/>
    </xf>
    <xf numFmtId="0" fontId="33" fillId="0" borderId="8" xfId="0" applyNumberFormat="1" applyFont="1" applyBorder="1" applyAlignment="1">
      <alignment vertical="center"/>
    </xf>
    <xf numFmtId="0" fontId="13" fillId="0" borderId="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13" fillId="0" borderId="8" xfId="0" applyNumberFormat="1" applyFont="1" applyFill="1" applyBorder="1" applyAlignment="1" applyProtection="1">
      <alignment vertical="center" wrapText="1"/>
    </xf>
    <xf numFmtId="43" fontId="13" fillId="7" borderId="14" xfId="1" applyFont="1" applyFill="1" applyBorder="1" applyAlignment="1" applyProtection="1">
      <alignment horizontal="center" vertical="center"/>
      <protection locked="0"/>
    </xf>
    <xf numFmtId="43" fontId="13" fillId="7" borderId="5" xfId="1" applyFont="1" applyFill="1" applyBorder="1" applyAlignment="1" applyProtection="1">
      <alignment horizontal="center" vertical="center"/>
      <protection locked="0"/>
    </xf>
    <xf numFmtId="0" fontId="13" fillId="6" borderId="1" xfId="0" applyNumberFormat="1" applyFont="1" applyFill="1" applyBorder="1" applyAlignment="1" applyProtection="1">
      <alignment horizontal="center" vertical="center"/>
    </xf>
    <xf numFmtId="0" fontId="13" fillId="6" borderId="14" xfId="0" applyNumberFormat="1" applyFont="1" applyFill="1" applyBorder="1" applyAlignment="1" applyProtection="1">
      <alignment horizontal="center" vertical="center" wrapText="1"/>
    </xf>
    <xf numFmtId="0" fontId="13" fillId="6" borderId="5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 applyProtection="1">
      <alignment horizontal="center" vertical="center"/>
      <protection locked="0"/>
    </xf>
    <xf numFmtId="43" fontId="10" fillId="7" borderId="5" xfId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horizontal="left" vertical="center"/>
    </xf>
    <xf numFmtId="0" fontId="24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3" fontId="2" fillId="0" borderId="14" xfId="1" applyFont="1" applyFill="1" applyBorder="1" applyAlignment="1" applyProtection="1">
      <alignment horizontal="right" vertical="center"/>
    </xf>
    <xf numFmtId="43" fontId="2" fillId="0" borderId="5" xfId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3" fontId="2" fillId="0" borderId="14" xfId="1" applyFont="1" applyFill="1" applyBorder="1" applyAlignment="1" applyProtection="1">
      <alignment horizontal="center" vertical="center"/>
    </xf>
    <xf numFmtId="43" fontId="2" fillId="0" borderId="5" xfId="1" applyFont="1" applyFill="1" applyBorder="1" applyAlignment="1" applyProtection="1">
      <alignment horizontal="center" vertical="center"/>
    </xf>
    <xf numFmtId="43" fontId="26" fillId="0" borderId="1" xfId="1" applyFont="1" applyBorder="1" applyAlignment="1">
      <alignment horizontal="center" vertical="center"/>
    </xf>
  </cellXfs>
  <cellStyles count="25">
    <cellStyle name="Comma" xfId="1" builtinId="3"/>
    <cellStyle name="Comma 2" xfId="2"/>
    <cellStyle name="Comma 3" xfId="24"/>
    <cellStyle name="Normal" xfId="0" builtinId="0"/>
    <cellStyle name="Normal 2" xfId="3"/>
    <cellStyle name="Normal 3" xfId="23"/>
    <cellStyle name="Normal 4" xfId="22"/>
    <cellStyle name="S0" xfId="4"/>
    <cellStyle name="S1" xfId="5"/>
    <cellStyle name="S10" xfId="6"/>
    <cellStyle name="S11" xfId="7"/>
    <cellStyle name="S12" xfId="8"/>
    <cellStyle name="S13" xfId="9"/>
    <cellStyle name="S14" xfId="10"/>
    <cellStyle name="S15" xfId="11"/>
    <cellStyle name="S16" xfId="12"/>
    <cellStyle name="S17" xfId="13"/>
    <cellStyle name="S2" xfId="14"/>
    <cellStyle name="S3" xfId="15"/>
    <cellStyle name="S4" xfId="16"/>
    <cellStyle name="S5" xfId="17"/>
    <cellStyle name="S6" xfId="18"/>
    <cellStyle name="S7" xfId="19"/>
    <cellStyle name="S8" xfId="20"/>
    <cellStyle name="S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23"/>
  <sheetViews>
    <sheetView showRuler="0" topLeftCell="A70" zoomScale="90" zoomScaleNormal="90" zoomScalePageLayoutView="140" workbookViewId="0">
      <selection activeCell="I11" sqref="I11:I57"/>
    </sheetView>
  </sheetViews>
  <sheetFormatPr defaultRowHeight="15"/>
  <cols>
    <col min="1" max="1" width="5.42578125" style="3" customWidth="1"/>
    <col min="2" max="5" width="9.140625" style="133"/>
    <col min="6" max="6" width="12.7109375" style="133" customWidth="1"/>
    <col min="7" max="7" width="5.28515625" style="133" customWidth="1"/>
    <col min="8" max="8" width="18.28515625" style="69" customWidth="1"/>
    <col min="9" max="9" width="19.7109375" style="118" customWidth="1"/>
    <col min="10" max="13" width="16.42578125" style="133" hidden="1" customWidth="1"/>
    <col min="14" max="17" width="16.42578125" style="82" hidden="1" customWidth="1"/>
    <col min="18" max="18" width="14.140625" style="133" hidden="1" customWidth="1"/>
    <col min="19" max="21" width="16.42578125" style="133" hidden="1" customWidth="1"/>
    <col min="22" max="24" width="16.42578125" style="133" customWidth="1"/>
    <col min="25" max="25" width="13.140625" style="133" bestFit="1" customWidth="1"/>
    <col min="26" max="26" width="9.140625" style="133"/>
    <col min="27" max="27" width="14" style="133" customWidth="1"/>
    <col min="28" max="16384" width="9.140625" style="133"/>
  </cols>
  <sheetData>
    <row r="1" spans="1:27" ht="84" customHeight="1">
      <c r="B1" s="7" t="s">
        <v>4</v>
      </c>
      <c r="C1" s="8"/>
      <c r="D1" s="8"/>
      <c r="E1" s="8"/>
      <c r="F1" s="8"/>
      <c r="G1" s="179" t="s">
        <v>255</v>
      </c>
      <c r="H1" s="179"/>
      <c r="I1" s="179"/>
      <c r="J1" s="9"/>
      <c r="K1" s="9"/>
      <c r="L1" s="9"/>
    </row>
    <row r="2" spans="1:27">
      <c r="B2" s="180"/>
      <c r="C2" s="180"/>
      <c r="D2" s="180"/>
      <c r="E2" s="180"/>
      <c r="F2" s="8"/>
      <c r="G2" s="135"/>
      <c r="H2" s="64"/>
      <c r="I2" s="106"/>
    </row>
    <row r="3" spans="1:27" ht="33" customHeight="1">
      <c r="B3" s="181" t="s">
        <v>252</v>
      </c>
      <c r="C3" s="181"/>
      <c r="D3" s="181"/>
      <c r="E3" s="181"/>
      <c r="F3" s="181"/>
      <c r="G3" s="181"/>
      <c r="H3" s="181"/>
      <c r="I3" s="181"/>
    </row>
    <row r="4" spans="1:27">
      <c r="B4" s="182"/>
      <c r="C4" s="182"/>
      <c r="D4" s="182"/>
      <c r="E4" s="182"/>
      <c r="F4" s="182"/>
      <c r="G4" s="182"/>
      <c r="H4" s="182"/>
      <c r="I4" s="182"/>
    </row>
    <row r="5" spans="1:27">
      <c r="B5" s="183" t="s">
        <v>284</v>
      </c>
      <c r="C5" s="183"/>
      <c r="D5" s="183"/>
      <c r="E5" s="183"/>
      <c r="F5" s="183"/>
      <c r="G5" s="183"/>
      <c r="H5" s="183"/>
      <c r="I5" s="183"/>
    </row>
    <row r="6" spans="1:27">
      <c r="B6" s="8"/>
      <c r="C6" s="8"/>
      <c r="D6" s="8"/>
      <c r="E6" s="8"/>
      <c r="F6" s="8"/>
      <c r="G6" s="8"/>
      <c r="H6" s="65"/>
      <c r="I6" s="107"/>
    </row>
    <row r="7" spans="1:27">
      <c r="B7" s="183" t="s">
        <v>287</v>
      </c>
      <c r="C7" s="183"/>
      <c r="D7" s="183"/>
      <c r="E7" s="183"/>
      <c r="F7" s="183"/>
      <c r="G7" s="183"/>
      <c r="H7" s="183"/>
      <c r="I7" s="183"/>
    </row>
    <row r="8" spans="1:27">
      <c r="B8" s="10"/>
      <c r="C8" s="10"/>
      <c r="D8" s="184"/>
      <c r="E8" s="184"/>
      <c r="F8" s="184"/>
      <c r="G8" s="184"/>
      <c r="H8" s="184"/>
      <c r="I8" s="108" t="s">
        <v>2</v>
      </c>
    </row>
    <row r="9" spans="1:27" ht="40.5" customHeight="1">
      <c r="B9" s="185" t="s">
        <v>256</v>
      </c>
      <c r="C9" s="186"/>
      <c r="D9" s="186"/>
      <c r="E9" s="186"/>
      <c r="F9" s="187"/>
      <c r="G9" s="136" t="s">
        <v>177</v>
      </c>
      <c r="H9" s="66" t="s">
        <v>183</v>
      </c>
      <c r="I9" s="66" t="s">
        <v>110</v>
      </c>
    </row>
    <row r="10" spans="1:27" ht="27" customHeight="1">
      <c r="A10" s="4"/>
      <c r="B10" s="158" t="s">
        <v>185</v>
      </c>
      <c r="C10" s="159"/>
      <c r="D10" s="159"/>
      <c r="E10" s="159"/>
      <c r="F10" s="160"/>
      <c r="G10" s="11"/>
      <c r="H10" s="67"/>
      <c r="I10" s="109"/>
      <c r="Y10" s="110"/>
      <c r="Z10" s="110"/>
      <c r="AA10" s="110"/>
    </row>
    <row r="11" spans="1:27">
      <c r="A11" s="3" t="s">
        <v>8</v>
      </c>
      <c r="B11" s="138" t="s">
        <v>186</v>
      </c>
      <c r="C11" s="139"/>
      <c r="D11" s="139"/>
      <c r="E11" s="139"/>
      <c r="F11" s="140"/>
      <c r="G11" s="12"/>
      <c r="H11" s="94">
        <v>441788.8</v>
      </c>
      <c r="I11" s="94">
        <v>613452.58000000007</v>
      </c>
      <c r="N11" s="68"/>
      <c r="Y11" s="110"/>
      <c r="Z11" s="110"/>
      <c r="AA11" s="110"/>
    </row>
    <row r="12" spans="1:27" ht="26.25" customHeight="1">
      <c r="A12" s="3" t="s">
        <v>9</v>
      </c>
      <c r="B12" s="188" t="s">
        <v>187</v>
      </c>
      <c r="C12" s="189"/>
      <c r="D12" s="189"/>
      <c r="E12" s="189"/>
      <c r="F12" s="190"/>
      <c r="G12" s="13"/>
      <c r="H12" s="94"/>
      <c r="I12" s="94"/>
      <c r="Y12" s="110"/>
      <c r="Z12" s="110"/>
      <c r="AA12" s="110"/>
    </row>
    <row r="13" spans="1:27" ht="18" customHeight="1">
      <c r="A13" s="3" t="s">
        <v>10</v>
      </c>
      <c r="B13" s="188" t="s">
        <v>174</v>
      </c>
      <c r="C13" s="189"/>
      <c r="D13" s="189"/>
      <c r="E13" s="189"/>
      <c r="F13" s="190"/>
      <c r="G13" s="13"/>
      <c r="H13" s="94"/>
      <c r="I13" s="94"/>
      <c r="Y13" s="110"/>
      <c r="Z13" s="110"/>
      <c r="AA13" s="110"/>
    </row>
    <row r="14" spans="1:27" ht="15.75">
      <c r="A14" s="3" t="s">
        <v>11</v>
      </c>
      <c r="B14" s="138" t="s">
        <v>115</v>
      </c>
      <c r="C14" s="139"/>
      <c r="D14" s="139"/>
      <c r="E14" s="139"/>
      <c r="F14" s="140"/>
      <c r="G14" s="13"/>
      <c r="H14" s="94">
        <v>220047.18</v>
      </c>
      <c r="I14" s="94">
        <v>282054</v>
      </c>
      <c r="Y14" s="110"/>
      <c r="Z14" s="110"/>
      <c r="AA14" s="110"/>
    </row>
    <row r="15" spans="1:27" ht="15.75">
      <c r="A15" s="3" t="s">
        <v>12</v>
      </c>
      <c r="B15" s="138" t="s">
        <v>188</v>
      </c>
      <c r="C15" s="139"/>
      <c r="D15" s="139"/>
      <c r="E15" s="139"/>
      <c r="F15" s="140"/>
      <c r="G15" s="13"/>
      <c r="H15" s="94"/>
      <c r="I15" s="94"/>
      <c r="Y15" s="110"/>
      <c r="Z15" s="110"/>
      <c r="AA15" s="110"/>
    </row>
    <row r="16" spans="1:27" ht="15.75">
      <c r="A16" s="3" t="s">
        <v>13</v>
      </c>
      <c r="B16" s="138" t="s">
        <v>153</v>
      </c>
      <c r="C16" s="139"/>
      <c r="D16" s="139"/>
      <c r="E16" s="139"/>
      <c r="F16" s="140"/>
      <c r="G16" s="13"/>
      <c r="H16" s="94"/>
      <c r="I16" s="94"/>
      <c r="Y16" s="111"/>
      <c r="Z16" s="111"/>
      <c r="AA16" s="111"/>
    </row>
    <row r="17" spans="1:21" ht="18" customHeight="1">
      <c r="A17" s="3" t="s">
        <v>14</v>
      </c>
      <c r="B17" s="138" t="s">
        <v>116</v>
      </c>
      <c r="C17" s="139"/>
      <c r="D17" s="139"/>
      <c r="E17" s="139"/>
      <c r="F17" s="140"/>
      <c r="G17" s="13"/>
      <c r="H17" s="94">
        <v>6300000</v>
      </c>
      <c r="I17" s="94">
        <v>12547596</v>
      </c>
    </row>
    <row r="18" spans="1:21" ht="15.75">
      <c r="A18" s="3" t="s">
        <v>15</v>
      </c>
      <c r="B18" s="141" t="s">
        <v>144</v>
      </c>
      <c r="C18" s="142"/>
      <c r="D18" s="142"/>
      <c r="E18" s="142"/>
      <c r="F18" s="143"/>
      <c r="G18" s="13"/>
      <c r="H18" s="94"/>
      <c r="I18" s="94"/>
    </row>
    <row r="19" spans="1:21" ht="15.75">
      <c r="A19" s="3" t="s">
        <v>16</v>
      </c>
      <c r="B19" s="141" t="s">
        <v>145</v>
      </c>
      <c r="C19" s="142"/>
      <c r="D19" s="142"/>
      <c r="E19" s="142"/>
      <c r="F19" s="143"/>
      <c r="G19" s="13"/>
      <c r="H19" s="94">
        <v>6300000</v>
      </c>
      <c r="I19" s="94">
        <v>12547596</v>
      </c>
    </row>
    <row r="20" spans="1:21" ht="15.75">
      <c r="A20" s="3" t="s">
        <v>17</v>
      </c>
      <c r="B20" s="141" t="s">
        <v>117</v>
      </c>
      <c r="C20" s="142"/>
      <c r="D20" s="142"/>
      <c r="E20" s="142"/>
      <c r="F20" s="143"/>
      <c r="G20" s="13"/>
      <c r="H20" s="94"/>
      <c r="I20" s="94"/>
    </row>
    <row r="21" spans="1:21" ht="15.75">
      <c r="A21" s="3" t="s">
        <v>18</v>
      </c>
      <c r="B21" s="138" t="s">
        <v>184</v>
      </c>
      <c r="C21" s="139"/>
      <c r="D21" s="139"/>
      <c r="E21" s="139"/>
      <c r="F21" s="140"/>
      <c r="G21" s="13"/>
      <c r="H21" s="94"/>
      <c r="I21" s="94"/>
    </row>
    <row r="22" spans="1:21" ht="15.75">
      <c r="A22" s="3" t="s">
        <v>19</v>
      </c>
      <c r="B22" s="138" t="s">
        <v>189</v>
      </c>
      <c r="C22" s="139"/>
      <c r="D22" s="139"/>
      <c r="E22" s="139"/>
      <c r="F22" s="140"/>
      <c r="G22" s="13"/>
      <c r="H22" s="94"/>
      <c r="I22" s="94"/>
    </row>
    <row r="23" spans="1:21" ht="15.75">
      <c r="A23" s="3" t="s">
        <v>20</v>
      </c>
      <c r="B23" s="164" t="s">
        <v>118</v>
      </c>
      <c r="C23" s="165"/>
      <c r="D23" s="165"/>
      <c r="E23" s="165"/>
      <c r="F23" s="166"/>
      <c r="G23" s="13"/>
      <c r="H23" s="94"/>
      <c r="I23" s="94">
        <v>106808.06</v>
      </c>
    </row>
    <row r="24" spans="1:21" ht="15.75" customHeight="1">
      <c r="A24" s="3" t="s">
        <v>21</v>
      </c>
      <c r="B24" s="146" t="s">
        <v>168</v>
      </c>
      <c r="C24" s="147"/>
      <c r="D24" s="147"/>
      <c r="E24" s="147"/>
      <c r="F24" s="148"/>
      <c r="G24" s="14"/>
      <c r="H24" s="134">
        <v>6961835.9800000004</v>
      </c>
      <c r="I24" s="134">
        <v>13549910.640000001</v>
      </c>
    </row>
    <row r="25" spans="1:21" ht="15.75" customHeight="1">
      <c r="A25" s="4"/>
      <c r="B25" s="158" t="s">
        <v>190</v>
      </c>
      <c r="C25" s="159"/>
      <c r="D25" s="159"/>
      <c r="E25" s="159"/>
      <c r="F25" s="160"/>
      <c r="G25" s="15"/>
      <c r="H25" s="94"/>
      <c r="I25" s="95"/>
    </row>
    <row r="26" spans="1:21" ht="15.75">
      <c r="A26" s="3" t="s">
        <v>22</v>
      </c>
      <c r="B26" s="138" t="s">
        <v>159</v>
      </c>
      <c r="C26" s="139"/>
      <c r="D26" s="139"/>
      <c r="E26" s="139"/>
      <c r="F26" s="140"/>
      <c r="G26" s="13"/>
      <c r="H26" s="94">
        <v>15381.01</v>
      </c>
      <c r="I26" s="94">
        <v>17463.39</v>
      </c>
    </row>
    <row r="27" spans="1:21" ht="15.75">
      <c r="A27" s="3" t="s">
        <v>23</v>
      </c>
      <c r="B27" s="138" t="s">
        <v>175</v>
      </c>
      <c r="C27" s="139"/>
      <c r="D27" s="139"/>
      <c r="E27" s="139"/>
      <c r="F27" s="140"/>
      <c r="G27" s="13"/>
      <c r="H27" s="94">
        <v>4157579.9</v>
      </c>
      <c r="I27" s="94">
        <v>5494037.3300000001</v>
      </c>
      <c r="K27" s="71">
        <v>462400.85999999987</v>
      </c>
    </row>
    <row r="28" spans="1:21" ht="15.75">
      <c r="A28" s="3" t="s">
        <v>24</v>
      </c>
      <c r="B28" s="141" t="s">
        <v>136</v>
      </c>
      <c r="C28" s="142"/>
      <c r="D28" s="142"/>
      <c r="E28" s="142"/>
      <c r="F28" s="143"/>
      <c r="G28" s="13"/>
      <c r="H28" s="94">
        <v>2374209.67</v>
      </c>
      <c r="I28" s="94">
        <v>2836610.53</v>
      </c>
      <c r="M28" s="133">
        <v>77</v>
      </c>
      <c r="N28" s="91"/>
      <c r="S28" s="88"/>
      <c r="T28" s="71"/>
      <c r="U28" s="71"/>
    </row>
    <row r="29" spans="1:21" ht="15.75">
      <c r="A29" s="3" t="s">
        <v>25</v>
      </c>
      <c r="B29" s="138" t="s">
        <v>128</v>
      </c>
      <c r="C29" s="139"/>
      <c r="D29" s="139"/>
      <c r="E29" s="139"/>
      <c r="F29" s="140"/>
      <c r="G29" s="13"/>
      <c r="H29" s="94">
        <v>22092.99</v>
      </c>
      <c r="I29" s="94">
        <v>70476.94</v>
      </c>
      <c r="N29" s="68"/>
      <c r="S29" s="71"/>
    </row>
    <row r="30" spans="1:21" ht="15.75">
      <c r="A30" s="3" t="s">
        <v>26</v>
      </c>
      <c r="B30" s="141" t="s">
        <v>129</v>
      </c>
      <c r="C30" s="142"/>
      <c r="D30" s="142"/>
      <c r="E30" s="142"/>
      <c r="F30" s="143"/>
      <c r="G30" s="13"/>
      <c r="H30" s="94"/>
      <c r="I30" s="94"/>
    </row>
    <row r="31" spans="1:21" ht="15.75">
      <c r="A31" s="3" t="s">
        <v>27</v>
      </c>
      <c r="B31" s="141" t="s">
        <v>130</v>
      </c>
      <c r="C31" s="142"/>
      <c r="D31" s="142"/>
      <c r="E31" s="142"/>
      <c r="F31" s="143"/>
      <c r="G31" s="13"/>
      <c r="H31" s="94">
        <v>22092.99</v>
      </c>
      <c r="I31" s="94">
        <v>70476.94</v>
      </c>
      <c r="J31" s="82"/>
      <c r="M31" s="133">
        <v>72</v>
      </c>
    </row>
    <row r="32" spans="1:21" ht="15.75">
      <c r="A32" s="3" t="s">
        <v>28</v>
      </c>
      <c r="B32" s="141" t="s">
        <v>119</v>
      </c>
      <c r="C32" s="142"/>
      <c r="D32" s="142"/>
      <c r="E32" s="142"/>
      <c r="F32" s="143"/>
      <c r="G32" s="13"/>
      <c r="H32" s="94"/>
      <c r="I32" s="96"/>
    </row>
    <row r="33" spans="1:25" ht="15.75">
      <c r="A33" s="3" t="s">
        <v>29</v>
      </c>
      <c r="B33" s="141" t="s">
        <v>137</v>
      </c>
      <c r="C33" s="142"/>
      <c r="D33" s="142"/>
      <c r="E33" s="142"/>
      <c r="F33" s="143"/>
      <c r="G33" s="13"/>
      <c r="H33" s="94">
        <v>325612.26</v>
      </c>
      <c r="I33" s="94">
        <v>337.8</v>
      </c>
      <c r="M33" s="133" t="s">
        <v>263</v>
      </c>
      <c r="N33" s="68"/>
    </row>
    <row r="34" spans="1:25" ht="15.75">
      <c r="A34" s="3" t="s">
        <v>30</v>
      </c>
      <c r="B34" s="141" t="s">
        <v>138</v>
      </c>
      <c r="C34" s="142"/>
      <c r="D34" s="142"/>
      <c r="E34" s="142"/>
      <c r="F34" s="143"/>
      <c r="G34" s="13"/>
      <c r="H34" s="94"/>
      <c r="I34" s="96"/>
    </row>
    <row r="35" spans="1:25" ht="15.75">
      <c r="A35" s="3" t="s">
        <v>31</v>
      </c>
      <c r="B35" s="141" t="s">
        <v>120</v>
      </c>
      <c r="C35" s="142"/>
      <c r="D35" s="142"/>
      <c r="E35" s="142"/>
      <c r="F35" s="143"/>
      <c r="G35" s="13"/>
      <c r="H35" s="94"/>
      <c r="I35" s="96"/>
    </row>
    <row r="36" spans="1:25" ht="15.75">
      <c r="A36" s="3" t="s">
        <v>32</v>
      </c>
      <c r="B36" s="141" t="s">
        <v>139</v>
      </c>
      <c r="C36" s="142"/>
      <c r="D36" s="142"/>
      <c r="E36" s="142"/>
      <c r="F36" s="143"/>
      <c r="G36" s="13"/>
      <c r="H36" s="94"/>
      <c r="I36" s="96"/>
    </row>
    <row r="37" spans="1:25" ht="15.75">
      <c r="A37" s="3" t="s">
        <v>33</v>
      </c>
      <c r="B37" s="141" t="s">
        <v>140</v>
      </c>
      <c r="C37" s="142"/>
      <c r="D37" s="142"/>
      <c r="E37" s="142"/>
      <c r="F37" s="143"/>
      <c r="G37" s="13"/>
      <c r="H37" s="94">
        <v>1435664.98</v>
      </c>
      <c r="I37" s="94">
        <v>2586612.06</v>
      </c>
      <c r="M37" s="133" t="s">
        <v>271</v>
      </c>
      <c r="O37" s="82">
        <v>1013400.39</v>
      </c>
      <c r="P37" s="82">
        <v>819984.74</v>
      </c>
      <c r="Q37" s="93">
        <v>7785.05</v>
      </c>
      <c r="R37" s="133">
        <v>4185.1000000000004</v>
      </c>
      <c r="S37" s="69">
        <v>925808.88</v>
      </c>
      <c r="T37" s="133">
        <v>1817491.08</v>
      </c>
      <c r="U37" s="112"/>
      <c r="V37" s="112"/>
      <c r="Y37" s="71"/>
    </row>
    <row r="38" spans="1:25" ht="15.75">
      <c r="A38" s="3" t="s">
        <v>34</v>
      </c>
      <c r="B38" s="138" t="s">
        <v>121</v>
      </c>
      <c r="C38" s="139"/>
      <c r="D38" s="139"/>
      <c r="E38" s="139"/>
      <c r="F38" s="140"/>
      <c r="G38" s="16"/>
      <c r="H38" s="94">
        <v>39918616.75</v>
      </c>
      <c r="I38" s="94">
        <v>44476858.140000001</v>
      </c>
    </row>
    <row r="39" spans="1:25" ht="15.75">
      <c r="A39" s="3" t="s">
        <v>35</v>
      </c>
      <c r="B39" s="141" t="s">
        <v>7</v>
      </c>
      <c r="C39" s="142"/>
      <c r="D39" s="142"/>
      <c r="E39" s="142"/>
      <c r="F39" s="143"/>
      <c r="G39" s="16"/>
      <c r="H39" s="94">
        <v>7567.82</v>
      </c>
      <c r="I39" s="94">
        <v>1730.49</v>
      </c>
    </row>
    <row r="40" spans="1:25" ht="15.75">
      <c r="A40" s="3" t="s">
        <v>36</v>
      </c>
      <c r="B40" s="141" t="s">
        <v>108</v>
      </c>
      <c r="C40" s="142"/>
      <c r="D40" s="142"/>
      <c r="E40" s="142"/>
      <c r="F40" s="143"/>
      <c r="G40" s="16"/>
      <c r="H40" s="94">
        <v>5498145.8899999997</v>
      </c>
      <c r="I40" s="94">
        <v>3071659.83</v>
      </c>
      <c r="M40" s="133" t="s">
        <v>264</v>
      </c>
    </row>
    <row r="41" spans="1:25" ht="15.75">
      <c r="A41" s="3" t="s">
        <v>37</v>
      </c>
      <c r="B41" s="141" t="s">
        <v>109</v>
      </c>
      <c r="C41" s="142"/>
      <c r="D41" s="142"/>
      <c r="E41" s="142"/>
      <c r="F41" s="143"/>
      <c r="G41" s="16"/>
      <c r="H41" s="94">
        <v>12903.04</v>
      </c>
      <c r="I41" s="94">
        <v>103467.8193</v>
      </c>
      <c r="R41" s="133" t="s">
        <v>286</v>
      </c>
    </row>
    <row r="42" spans="1:25" ht="15.75">
      <c r="A42" s="3" t="s">
        <v>38</v>
      </c>
      <c r="B42" s="141" t="s">
        <v>112</v>
      </c>
      <c r="C42" s="142"/>
      <c r="D42" s="142"/>
      <c r="E42" s="142"/>
      <c r="F42" s="143"/>
      <c r="G42" s="16"/>
      <c r="H42" s="94">
        <v>34400000</v>
      </c>
      <c r="I42" s="94">
        <v>41300000</v>
      </c>
    </row>
    <row r="43" spans="1:25" ht="15.75">
      <c r="A43" s="3" t="s">
        <v>39</v>
      </c>
      <c r="B43" s="141" t="s">
        <v>113</v>
      </c>
      <c r="C43" s="142"/>
      <c r="D43" s="142"/>
      <c r="E43" s="142"/>
      <c r="F43" s="143"/>
      <c r="G43" s="16"/>
      <c r="H43" s="94"/>
      <c r="I43" s="94"/>
      <c r="M43" s="112">
        <v>765243.99699999997</v>
      </c>
      <c r="N43" s="112">
        <v>-568.63</v>
      </c>
      <c r="O43" s="82">
        <v>764675.36699999997</v>
      </c>
    </row>
    <row r="44" spans="1:25" ht="15.75">
      <c r="A44" s="3" t="s">
        <v>40</v>
      </c>
      <c r="B44" s="138" t="s">
        <v>162</v>
      </c>
      <c r="C44" s="139"/>
      <c r="D44" s="139"/>
      <c r="E44" s="139"/>
      <c r="F44" s="140"/>
      <c r="G44" s="16"/>
      <c r="H44" s="94"/>
      <c r="I44" s="97"/>
      <c r="M44" s="112">
        <v>598927.17000000004</v>
      </c>
    </row>
    <row r="45" spans="1:25" ht="15.75">
      <c r="A45" s="3" t="s">
        <v>41</v>
      </c>
      <c r="B45" s="141" t="s">
        <v>146</v>
      </c>
      <c r="C45" s="142"/>
      <c r="D45" s="142"/>
      <c r="E45" s="142"/>
      <c r="F45" s="143"/>
      <c r="G45" s="16"/>
      <c r="H45" s="94"/>
      <c r="I45" s="97"/>
      <c r="M45" s="112">
        <v>6339.55</v>
      </c>
    </row>
    <row r="46" spans="1:25" ht="15.75">
      <c r="A46" s="3" t="s">
        <v>42</v>
      </c>
      <c r="B46" s="141" t="s">
        <v>147</v>
      </c>
      <c r="C46" s="142"/>
      <c r="D46" s="142"/>
      <c r="E46" s="142"/>
      <c r="F46" s="143"/>
      <c r="G46" s="16"/>
      <c r="H46" s="94"/>
      <c r="I46" s="97"/>
      <c r="M46" s="112">
        <v>65722.89</v>
      </c>
    </row>
    <row r="47" spans="1:25" ht="15.75">
      <c r="A47" s="3" t="s">
        <v>43</v>
      </c>
      <c r="B47" s="141" t="s">
        <v>122</v>
      </c>
      <c r="C47" s="142"/>
      <c r="D47" s="142"/>
      <c r="E47" s="142"/>
      <c r="F47" s="143"/>
      <c r="G47" s="16"/>
      <c r="H47" s="94"/>
      <c r="I47" s="97"/>
      <c r="M47" s="113">
        <v>670989.6100000001</v>
      </c>
    </row>
    <row r="48" spans="1:25" ht="15.75">
      <c r="A48" s="3" t="s">
        <v>44</v>
      </c>
      <c r="B48" s="138" t="s">
        <v>178</v>
      </c>
      <c r="C48" s="139"/>
      <c r="D48" s="139"/>
      <c r="E48" s="139"/>
      <c r="F48" s="140"/>
      <c r="G48" s="16"/>
      <c r="H48" s="94">
        <v>9250319.5500000007</v>
      </c>
      <c r="I48" s="94">
        <v>13571482.99</v>
      </c>
    </row>
    <row r="49" spans="1:25" ht="15.75">
      <c r="A49" s="3" t="s">
        <v>45</v>
      </c>
      <c r="B49" s="141" t="s">
        <v>131</v>
      </c>
      <c r="C49" s="142"/>
      <c r="D49" s="142"/>
      <c r="E49" s="142"/>
      <c r="F49" s="143"/>
      <c r="G49" s="16"/>
      <c r="H49" s="94"/>
      <c r="I49" s="94"/>
    </row>
    <row r="50" spans="1:25" ht="15.75">
      <c r="A50" s="3" t="s">
        <v>46</v>
      </c>
      <c r="B50" s="141" t="s">
        <v>132</v>
      </c>
      <c r="C50" s="142"/>
      <c r="D50" s="142"/>
      <c r="E50" s="142"/>
      <c r="F50" s="143"/>
      <c r="G50" s="16"/>
      <c r="H50" s="94">
        <v>9250319.5500000007</v>
      </c>
      <c r="I50" s="94">
        <v>13571482.99</v>
      </c>
      <c r="J50" s="69"/>
      <c r="M50" s="133" t="s">
        <v>267</v>
      </c>
      <c r="V50" s="71"/>
    </row>
    <row r="51" spans="1:25" ht="15.75">
      <c r="A51" s="3" t="s">
        <v>47</v>
      </c>
      <c r="B51" s="138" t="s">
        <v>123</v>
      </c>
      <c r="C51" s="139"/>
      <c r="D51" s="139"/>
      <c r="E51" s="139"/>
      <c r="F51" s="140"/>
      <c r="G51" s="16"/>
      <c r="H51" s="94">
        <v>208810.05</v>
      </c>
      <c r="I51" s="94">
        <v>242456.76</v>
      </c>
    </row>
    <row r="52" spans="1:25" ht="15.75">
      <c r="A52" s="3" t="s">
        <v>48</v>
      </c>
      <c r="B52" s="141" t="s">
        <v>148</v>
      </c>
      <c r="C52" s="142"/>
      <c r="D52" s="142"/>
      <c r="E52" s="142"/>
      <c r="F52" s="143"/>
      <c r="G52" s="16"/>
      <c r="H52" s="94">
        <v>207149.14</v>
      </c>
      <c r="I52" s="94">
        <v>241271.61000000002</v>
      </c>
      <c r="M52" s="133" t="s">
        <v>272</v>
      </c>
      <c r="R52" s="94">
        <v>239156.48000000001</v>
      </c>
      <c r="S52" s="94">
        <v>2115.14</v>
      </c>
    </row>
    <row r="53" spans="1:25" ht="15.75">
      <c r="A53" s="3" t="s">
        <v>49</v>
      </c>
      <c r="B53" s="141" t="s">
        <v>114</v>
      </c>
      <c r="C53" s="142"/>
      <c r="D53" s="142"/>
      <c r="E53" s="142"/>
      <c r="F53" s="143"/>
      <c r="G53" s="16"/>
      <c r="H53" s="94"/>
      <c r="I53" s="94"/>
      <c r="J53" s="70"/>
    </row>
    <row r="54" spans="1:25" ht="15.75">
      <c r="A54" s="3" t="s">
        <v>50</v>
      </c>
      <c r="B54" s="141" t="s">
        <v>141</v>
      </c>
      <c r="C54" s="142"/>
      <c r="D54" s="142"/>
      <c r="E54" s="142"/>
      <c r="F54" s="143"/>
      <c r="G54" s="16"/>
      <c r="H54" s="94">
        <v>1660.91</v>
      </c>
      <c r="I54" s="94">
        <v>1185.1500000000001</v>
      </c>
      <c r="M54" s="133">
        <v>71</v>
      </c>
    </row>
    <row r="55" spans="1:25" ht="15.75">
      <c r="A55" s="3" t="s">
        <v>51</v>
      </c>
      <c r="B55" s="164" t="s">
        <v>118</v>
      </c>
      <c r="C55" s="165"/>
      <c r="D55" s="165"/>
      <c r="E55" s="165"/>
      <c r="F55" s="166"/>
      <c r="G55" s="16"/>
      <c r="H55" s="97"/>
      <c r="I55" s="97"/>
      <c r="J55" s="70"/>
    </row>
    <row r="56" spans="1:25" ht="15.75" customHeight="1">
      <c r="A56" s="3" t="s">
        <v>52</v>
      </c>
      <c r="B56" s="146" t="s">
        <v>169</v>
      </c>
      <c r="C56" s="147"/>
      <c r="D56" s="147"/>
      <c r="E56" s="147"/>
      <c r="F56" s="148"/>
      <c r="G56" s="16"/>
      <c r="H56" s="134">
        <v>53550707.259999998</v>
      </c>
      <c r="I56" s="137">
        <v>63802298.609999999</v>
      </c>
    </row>
    <row r="57" spans="1:25" ht="15.75" customHeight="1">
      <c r="A57" s="3" t="s">
        <v>53</v>
      </c>
      <c r="B57" s="167" t="s">
        <v>191</v>
      </c>
      <c r="C57" s="168"/>
      <c r="D57" s="168"/>
      <c r="E57" s="168"/>
      <c r="F57" s="169"/>
      <c r="G57" s="14"/>
      <c r="H57" s="134">
        <v>60512543.240000002</v>
      </c>
      <c r="I57" s="137">
        <v>77352209.25</v>
      </c>
      <c r="J57" s="72"/>
      <c r="L57" s="71">
        <v>63780726.259999998</v>
      </c>
      <c r="M57" s="71"/>
    </row>
    <row r="58" spans="1:25">
      <c r="B58" s="17"/>
      <c r="C58" s="17"/>
      <c r="D58" s="17"/>
      <c r="E58" s="17"/>
      <c r="F58" s="17"/>
      <c r="G58" s="18"/>
      <c r="H58" s="73"/>
      <c r="I58" s="114"/>
      <c r="J58" s="74"/>
      <c r="K58" s="75"/>
      <c r="R58" s="71">
        <v>0</v>
      </c>
    </row>
    <row r="59" spans="1:25" ht="39.75" customHeight="1">
      <c r="B59" s="170" t="s">
        <v>247</v>
      </c>
      <c r="C59" s="171"/>
      <c r="D59" s="171"/>
      <c r="E59" s="171"/>
      <c r="F59" s="172"/>
      <c r="G59" s="2" t="s">
        <v>177</v>
      </c>
      <c r="H59" s="76" t="s">
        <v>183</v>
      </c>
      <c r="I59" s="76" t="s">
        <v>110</v>
      </c>
      <c r="J59" s="77"/>
      <c r="N59" s="127">
        <v>0</v>
      </c>
      <c r="V59" s="71"/>
      <c r="Y59" s="71"/>
    </row>
    <row r="60" spans="1:25" ht="15" customHeight="1">
      <c r="A60" s="4"/>
      <c r="B60" s="158" t="s">
        <v>192</v>
      </c>
      <c r="C60" s="159"/>
      <c r="D60" s="159"/>
      <c r="E60" s="159"/>
      <c r="F60" s="160"/>
      <c r="G60" s="11"/>
      <c r="H60" s="67"/>
      <c r="I60" s="109"/>
      <c r="J60" s="78"/>
    </row>
    <row r="61" spans="1:25">
      <c r="A61" s="6" t="s">
        <v>54</v>
      </c>
      <c r="B61" s="138" t="s">
        <v>245</v>
      </c>
      <c r="C61" s="139"/>
      <c r="D61" s="139"/>
      <c r="E61" s="139"/>
      <c r="F61" s="140"/>
      <c r="G61" s="19"/>
      <c r="H61" s="98">
        <v>35500000</v>
      </c>
      <c r="I61" s="98">
        <v>40000000</v>
      </c>
      <c r="J61" s="79"/>
    </row>
    <row r="62" spans="1:25">
      <c r="A62" s="6" t="s">
        <v>55</v>
      </c>
      <c r="B62" s="138" t="s">
        <v>160</v>
      </c>
      <c r="C62" s="139"/>
      <c r="D62" s="139"/>
      <c r="E62" s="139"/>
      <c r="F62" s="140"/>
      <c r="G62" s="19"/>
      <c r="H62" s="98"/>
      <c r="I62" s="98"/>
      <c r="J62" s="70"/>
    </row>
    <row r="63" spans="1:25">
      <c r="A63" s="6" t="s">
        <v>56</v>
      </c>
      <c r="B63" s="138" t="s">
        <v>176</v>
      </c>
      <c r="C63" s="139"/>
      <c r="D63" s="139"/>
      <c r="E63" s="139"/>
      <c r="F63" s="140"/>
      <c r="G63" s="19"/>
      <c r="H63" s="98"/>
      <c r="I63" s="98"/>
      <c r="J63" s="70"/>
    </row>
    <row r="64" spans="1:25">
      <c r="A64" s="6" t="s">
        <v>57</v>
      </c>
      <c r="B64" s="138" t="s">
        <v>156</v>
      </c>
      <c r="C64" s="139"/>
      <c r="D64" s="139"/>
      <c r="E64" s="139"/>
      <c r="F64" s="140"/>
      <c r="G64" s="19"/>
      <c r="H64" s="98"/>
      <c r="I64" s="98"/>
    </row>
    <row r="65" spans="1:23">
      <c r="A65" s="6" t="s">
        <v>58</v>
      </c>
      <c r="B65" s="141" t="s">
        <v>124</v>
      </c>
      <c r="C65" s="142"/>
      <c r="D65" s="142"/>
      <c r="E65" s="142"/>
      <c r="F65" s="143"/>
      <c r="G65" s="19"/>
      <c r="H65" s="98"/>
      <c r="I65" s="98"/>
      <c r="K65" s="71">
        <v>0</v>
      </c>
    </row>
    <row r="66" spans="1:23">
      <c r="A66" s="6" t="s">
        <v>59</v>
      </c>
      <c r="B66" s="141" t="s">
        <v>125</v>
      </c>
      <c r="C66" s="142"/>
      <c r="D66" s="142"/>
      <c r="E66" s="142"/>
      <c r="F66" s="143"/>
      <c r="G66" s="19"/>
      <c r="H66" s="98"/>
      <c r="I66" s="98"/>
    </row>
    <row r="67" spans="1:23">
      <c r="A67" s="6" t="s">
        <v>60</v>
      </c>
      <c r="B67" s="138" t="s">
        <v>194</v>
      </c>
      <c r="C67" s="139"/>
      <c r="D67" s="139"/>
      <c r="E67" s="139"/>
      <c r="F67" s="140"/>
      <c r="G67" s="19"/>
      <c r="H67" s="98">
        <v>3205215.11</v>
      </c>
      <c r="I67" s="98">
        <v>7137186.0199999996</v>
      </c>
      <c r="J67" s="70"/>
    </row>
    <row r="68" spans="1:23" ht="15" customHeight="1">
      <c r="A68" s="6" t="s">
        <v>61</v>
      </c>
      <c r="B68" s="173" t="s">
        <v>166</v>
      </c>
      <c r="C68" s="174"/>
      <c r="D68" s="174"/>
      <c r="E68" s="174"/>
      <c r="F68" s="175"/>
      <c r="G68" s="19"/>
      <c r="H68" s="98">
        <v>2970472.16</v>
      </c>
      <c r="I68" s="98">
        <v>6607023.8434499605</v>
      </c>
    </row>
    <row r="69" spans="1:23" ht="28.5" customHeight="1">
      <c r="A69" s="6" t="s">
        <v>62</v>
      </c>
      <c r="B69" s="173" t="s">
        <v>243</v>
      </c>
      <c r="C69" s="174"/>
      <c r="D69" s="174"/>
      <c r="E69" s="174"/>
      <c r="F69" s="175"/>
      <c r="G69" s="20"/>
      <c r="H69" s="98"/>
      <c r="I69" s="98"/>
    </row>
    <row r="70" spans="1:23" ht="27.75" customHeight="1">
      <c r="A70" s="6" t="s">
        <v>63</v>
      </c>
      <c r="B70" s="173" t="s">
        <v>244</v>
      </c>
      <c r="C70" s="174"/>
      <c r="D70" s="174"/>
      <c r="E70" s="174"/>
      <c r="F70" s="175"/>
      <c r="G70" s="20"/>
      <c r="H70" s="98">
        <v>234742.95</v>
      </c>
      <c r="I70" s="98">
        <v>530162.18000000005</v>
      </c>
      <c r="M70" s="133" t="s">
        <v>265</v>
      </c>
      <c r="N70" s="91"/>
      <c r="W70" s="126"/>
    </row>
    <row r="71" spans="1:23" ht="15" customHeight="1">
      <c r="A71" s="6" t="s">
        <v>64</v>
      </c>
      <c r="B71" s="176" t="s">
        <v>161</v>
      </c>
      <c r="C71" s="177"/>
      <c r="D71" s="177"/>
      <c r="E71" s="177"/>
      <c r="F71" s="178"/>
      <c r="G71" s="20"/>
      <c r="H71" s="94"/>
      <c r="I71" s="98"/>
    </row>
    <row r="72" spans="1:23" ht="15" customHeight="1">
      <c r="A72" s="6" t="s">
        <v>65</v>
      </c>
      <c r="B72" s="146" t="s">
        <v>170</v>
      </c>
      <c r="C72" s="147"/>
      <c r="D72" s="147"/>
      <c r="E72" s="147"/>
      <c r="F72" s="148"/>
      <c r="G72" s="21"/>
      <c r="H72" s="134">
        <v>38705215.109999999</v>
      </c>
      <c r="I72" s="134">
        <v>47137186.020000003</v>
      </c>
      <c r="J72" s="80"/>
    </row>
    <row r="73" spans="1:23" ht="15" customHeight="1">
      <c r="A73" s="4"/>
      <c r="B73" s="152" t="s">
        <v>248</v>
      </c>
      <c r="C73" s="153"/>
      <c r="D73" s="153"/>
      <c r="E73" s="153"/>
      <c r="F73" s="154"/>
      <c r="G73" s="22"/>
      <c r="H73" s="94"/>
      <c r="I73" s="98"/>
    </row>
    <row r="74" spans="1:23" ht="15" customHeight="1">
      <c r="A74" s="6" t="s">
        <v>66</v>
      </c>
      <c r="B74" s="161" t="s">
        <v>179</v>
      </c>
      <c r="C74" s="162"/>
      <c r="D74" s="162"/>
      <c r="E74" s="162"/>
      <c r="F74" s="163"/>
      <c r="G74" s="22"/>
      <c r="H74" s="94">
        <v>20949624.030000001</v>
      </c>
      <c r="I74" s="94">
        <v>27330351.030000001</v>
      </c>
    </row>
    <row r="75" spans="1:23">
      <c r="A75" s="6" t="s">
        <v>67</v>
      </c>
      <c r="B75" s="141" t="s">
        <v>167</v>
      </c>
      <c r="C75" s="142"/>
      <c r="D75" s="142"/>
      <c r="E75" s="142"/>
      <c r="F75" s="143"/>
      <c r="G75" s="22"/>
      <c r="H75" s="98"/>
      <c r="I75" s="98"/>
      <c r="J75" s="70"/>
    </row>
    <row r="76" spans="1:23">
      <c r="A76" s="6" t="s">
        <v>68</v>
      </c>
      <c r="B76" s="141" t="s">
        <v>163</v>
      </c>
      <c r="C76" s="142"/>
      <c r="D76" s="142"/>
      <c r="E76" s="142"/>
      <c r="F76" s="143"/>
      <c r="G76" s="22"/>
      <c r="H76" s="98">
        <v>20949624.030000001</v>
      </c>
      <c r="I76" s="98">
        <v>27330351.030000001</v>
      </c>
      <c r="J76" s="70">
        <v>11699304.48</v>
      </c>
      <c r="K76" s="70">
        <v>13758868.040000001</v>
      </c>
      <c r="L76" s="70">
        <v>-2059563.5600000005</v>
      </c>
      <c r="M76" s="133" t="s">
        <v>266</v>
      </c>
      <c r="N76" s="82">
        <v>11699304.48</v>
      </c>
      <c r="O76" s="82">
        <v>13758868.040000001</v>
      </c>
      <c r="S76" s="71"/>
    </row>
    <row r="77" spans="1:23">
      <c r="A77" s="6" t="s">
        <v>69</v>
      </c>
      <c r="B77" s="138" t="s">
        <v>242</v>
      </c>
      <c r="C77" s="139"/>
      <c r="D77" s="139"/>
      <c r="E77" s="139"/>
      <c r="F77" s="140"/>
      <c r="G77" s="22"/>
      <c r="H77" s="98">
        <v>60585.25</v>
      </c>
      <c r="I77" s="98">
        <v>92521.83</v>
      </c>
      <c r="J77" s="70"/>
      <c r="M77" s="133">
        <v>92</v>
      </c>
    </row>
    <row r="78" spans="1:23">
      <c r="A78" s="6" t="s">
        <v>70</v>
      </c>
      <c r="B78" s="138" t="s">
        <v>154</v>
      </c>
      <c r="C78" s="139"/>
      <c r="D78" s="139"/>
      <c r="E78" s="139"/>
      <c r="F78" s="140"/>
      <c r="G78" s="22"/>
      <c r="H78" s="94"/>
      <c r="I78" s="98"/>
      <c r="J78" s="70"/>
    </row>
    <row r="79" spans="1:23">
      <c r="A79" s="6" t="s">
        <v>71</v>
      </c>
      <c r="B79" s="138" t="s">
        <v>155</v>
      </c>
      <c r="C79" s="139"/>
      <c r="D79" s="139"/>
      <c r="E79" s="139"/>
      <c r="F79" s="140"/>
      <c r="G79" s="22"/>
      <c r="H79" s="94"/>
      <c r="I79" s="98"/>
      <c r="J79" s="70"/>
      <c r="K79" s="71">
        <v>11699304.48</v>
      </c>
      <c r="L79" s="71">
        <v>13758868.040000001</v>
      </c>
    </row>
    <row r="80" spans="1:23">
      <c r="A80" s="6" t="s">
        <v>72</v>
      </c>
      <c r="B80" s="138" t="s">
        <v>193</v>
      </c>
      <c r="C80" s="139"/>
      <c r="D80" s="139"/>
      <c r="E80" s="139"/>
      <c r="F80" s="140"/>
      <c r="G80" s="22"/>
      <c r="H80" s="94"/>
      <c r="I80" s="98"/>
      <c r="N80" s="82">
        <v>11699304.48</v>
      </c>
    </row>
    <row r="81" spans="1:20">
      <c r="A81" s="6" t="s">
        <v>73</v>
      </c>
      <c r="B81" s="138" t="s">
        <v>157</v>
      </c>
      <c r="C81" s="139"/>
      <c r="D81" s="139"/>
      <c r="E81" s="139"/>
      <c r="F81" s="140"/>
      <c r="G81" s="22"/>
      <c r="H81" s="94"/>
      <c r="I81" s="94"/>
      <c r="N81" s="82">
        <v>3431294.66</v>
      </c>
    </row>
    <row r="82" spans="1:20">
      <c r="A82" s="6" t="s">
        <v>74</v>
      </c>
      <c r="B82" s="141" t="s">
        <v>149</v>
      </c>
      <c r="C82" s="142"/>
      <c r="D82" s="142"/>
      <c r="E82" s="142"/>
      <c r="F82" s="143"/>
      <c r="G82" s="22"/>
      <c r="H82" s="94"/>
      <c r="I82" s="98"/>
      <c r="N82" s="82">
        <v>1272799.1200000001</v>
      </c>
    </row>
    <row r="83" spans="1:20">
      <c r="A83" s="6" t="s">
        <v>75</v>
      </c>
      <c r="B83" s="141" t="s">
        <v>142</v>
      </c>
      <c r="C83" s="142"/>
      <c r="D83" s="142"/>
      <c r="E83" s="142"/>
      <c r="F83" s="143"/>
      <c r="G83" s="22"/>
      <c r="H83" s="94"/>
      <c r="I83" s="98"/>
      <c r="N83" s="82">
        <v>4704093.78</v>
      </c>
    </row>
    <row r="84" spans="1:20">
      <c r="A84" s="6" t="s">
        <v>76</v>
      </c>
      <c r="B84" s="141" t="s">
        <v>133</v>
      </c>
      <c r="C84" s="142"/>
      <c r="D84" s="142"/>
      <c r="E84" s="142"/>
      <c r="F84" s="143"/>
      <c r="G84" s="22"/>
      <c r="H84" s="94"/>
      <c r="I84" s="98"/>
    </row>
    <row r="85" spans="1:20">
      <c r="A85" s="6" t="s">
        <v>77</v>
      </c>
      <c r="B85" s="141" t="s">
        <v>150</v>
      </c>
      <c r="C85" s="142"/>
      <c r="D85" s="142"/>
      <c r="E85" s="142"/>
      <c r="F85" s="143"/>
      <c r="G85" s="22"/>
      <c r="H85" s="94"/>
      <c r="I85" s="98"/>
    </row>
    <row r="86" spans="1:20">
      <c r="A86" s="6" t="s">
        <v>78</v>
      </c>
      <c r="B86" s="141" t="s">
        <v>126</v>
      </c>
      <c r="C86" s="142"/>
      <c r="D86" s="142"/>
      <c r="E86" s="142"/>
      <c r="F86" s="143"/>
      <c r="G86" s="22"/>
      <c r="H86" s="94"/>
      <c r="I86" s="98"/>
    </row>
    <row r="87" spans="1:20">
      <c r="A87" s="6" t="s">
        <v>79</v>
      </c>
      <c r="B87" s="141" t="s">
        <v>127</v>
      </c>
      <c r="C87" s="142"/>
      <c r="D87" s="142"/>
      <c r="E87" s="142"/>
      <c r="F87" s="143"/>
      <c r="G87" s="22"/>
      <c r="H87" s="94"/>
      <c r="I87" s="98"/>
    </row>
    <row r="88" spans="1:20">
      <c r="A88" s="6" t="s">
        <v>80</v>
      </c>
      <c r="B88" s="138" t="s">
        <v>180</v>
      </c>
      <c r="C88" s="139"/>
      <c r="D88" s="139"/>
      <c r="E88" s="139"/>
      <c r="F88" s="140"/>
      <c r="G88" s="22"/>
      <c r="H88" s="94"/>
      <c r="I88" s="98"/>
    </row>
    <row r="89" spans="1:20">
      <c r="A89" s="6" t="s">
        <v>81</v>
      </c>
      <c r="B89" s="141" t="s">
        <v>151</v>
      </c>
      <c r="C89" s="142"/>
      <c r="D89" s="142"/>
      <c r="E89" s="142"/>
      <c r="F89" s="143"/>
      <c r="G89" s="22"/>
      <c r="H89" s="94"/>
      <c r="I89" s="98"/>
    </row>
    <row r="90" spans="1:20">
      <c r="A90" s="6" t="s">
        <v>82</v>
      </c>
      <c r="B90" s="141" t="s">
        <v>111</v>
      </c>
      <c r="C90" s="142"/>
      <c r="D90" s="142"/>
      <c r="E90" s="142"/>
      <c r="F90" s="143"/>
      <c r="G90" s="22"/>
      <c r="H90" s="94"/>
      <c r="I90" s="98"/>
    </row>
    <row r="91" spans="1:20">
      <c r="A91" s="6" t="s">
        <v>83</v>
      </c>
      <c r="B91" s="138" t="s">
        <v>152</v>
      </c>
      <c r="C91" s="139"/>
      <c r="D91" s="139"/>
      <c r="E91" s="139"/>
      <c r="F91" s="140"/>
      <c r="G91" s="22"/>
      <c r="H91" s="94">
        <v>527090.57999999996</v>
      </c>
      <c r="I91" s="94">
        <v>1678609.27</v>
      </c>
      <c r="J91" s="70"/>
      <c r="M91" s="133" t="s">
        <v>268</v>
      </c>
      <c r="T91" s="71"/>
    </row>
    <row r="92" spans="1:20">
      <c r="A92" s="6" t="s">
        <v>84</v>
      </c>
      <c r="B92" s="141" t="s">
        <v>134</v>
      </c>
      <c r="C92" s="142"/>
      <c r="D92" s="142"/>
      <c r="E92" s="142"/>
      <c r="F92" s="143"/>
      <c r="G92" s="22"/>
      <c r="H92" s="94">
        <v>527090.57999999996</v>
      </c>
      <c r="I92" s="94">
        <v>1678609.27</v>
      </c>
      <c r="J92" s="81"/>
    </row>
    <row r="93" spans="1:20">
      <c r="A93" s="6" t="s">
        <v>85</v>
      </c>
      <c r="B93" s="141" t="s">
        <v>135</v>
      </c>
      <c r="C93" s="142"/>
      <c r="D93" s="142"/>
      <c r="E93" s="142"/>
      <c r="F93" s="143"/>
      <c r="G93" s="22"/>
      <c r="H93" s="94"/>
      <c r="I93" s="98"/>
    </row>
    <row r="94" spans="1:20">
      <c r="A94" s="6" t="s">
        <v>86</v>
      </c>
      <c r="B94" s="138" t="s">
        <v>189</v>
      </c>
      <c r="C94" s="139"/>
      <c r="D94" s="139"/>
      <c r="E94" s="139"/>
      <c r="F94" s="140"/>
      <c r="G94" s="22"/>
      <c r="H94" s="94"/>
      <c r="I94" s="98"/>
    </row>
    <row r="95" spans="1:20">
      <c r="A95" s="6" t="s">
        <v>87</v>
      </c>
      <c r="B95" s="164" t="s">
        <v>181</v>
      </c>
      <c r="C95" s="165"/>
      <c r="D95" s="165"/>
      <c r="E95" s="165"/>
      <c r="F95" s="166"/>
      <c r="G95" s="19"/>
      <c r="H95" s="94"/>
      <c r="I95" s="98"/>
    </row>
    <row r="96" spans="1:20" ht="15" customHeight="1">
      <c r="A96" s="6" t="s">
        <v>88</v>
      </c>
      <c r="B96" s="146" t="s">
        <v>171</v>
      </c>
      <c r="C96" s="147"/>
      <c r="D96" s="147"/>
      <c r="E96" s="147"/>
      <c r="F96" s="148"/>
      <c r="G96" s="1"/>
      <c r="H96" s="134">
        <v>21537299.859999999</v>
      </c>
      <c r="I96" s="134">
        <v>29101482.129999999</v>
      </c>
    </row>
    <row r="97" spans="1:23" ht="15" customHeight="1">
      <c r="A97" s="4"/>
      <c r="B97" s="158" t="s">
        <v>249</v>
      </c>
      <c r="C97" s="159"/>
      <c r="D97" s="159"/>
      <c r="E97" s="159"/>
      <c r="F97" s="160"/>
      <c r="G97" s="23"/>
      <c r="H97" s="94"/>
      <c r="I97" s="67"/>
    </row>
    <row r="98" spans="1:23">
      <c r="A98" s="6" t="s">
        <v>89</v>
      </c>
      <c r="B98" s="138" t="s">
        <v>164</v>
      </c>
      <c r="C98" s="139"/>
      <c r="D98" s="139"/>
      <c r="E98" s="139"/>
      <c r="F98" s="140"/>
      <c r="G98" s="22"/>
      <c r="H98" s="94"/>
      <c r="I98" s="98"/>
    </row>
    <row r="99" spans="1:23">
      <c r="A99" s="6" t="s">
        <v>90</v>
      </c>
      <c r="B99" s="138" t="s">
        <v>165</v>
      </c>
      <c r="C99" s="139"/>
      <c r="D99" s="139"/>
      <c r="E99" s="139"/>
      <c r="F99" s="140"/>
      <c r="G99" s="22"/>
      <c r="H99" s="94"/>
      <c r="I99" s="98"/>
    </row>
    <row r="100" spans="1:23">
      <c r="A100" s="6" t="s">
        <v>91</v>
      </c>
      <c r="B100" s="138" t="s">
        <v>173</v>
      </c>
      <c r="C100" s="139"/>
      <c r="D100" s="139"/>
      <c r="E100" s="139"/>
      <c r="F100" s="140"/>
      <c r="G100" s="22"/>
      <c r="H100" s="94"/>
      <c r="I100" s="98"/>
    </row>
    <row r="101" spans="1:23">
      <c r="A101" s="6" t="s">
        <v>92</v>
      </c>
      <c r="B101" s="138" t="s">
        <v>158</v>
      </c>
      <c r="C101" s="139"/>
      <c r="D101" s="139"/>
      <c r="E101" s="139"/>
      <c r="F101" s="140"/>
      <c r="G101" s="22"/>
      <c r="H101" s="94">
        <v>270028.27</v>
      </c>
      <c r="I101" s="94">
        <v>1113541.1000000001</v>
      </c>
    </row>
    <row r="102" spans="1:23">
      <c r="A102" s="6" t="s">
        <v>93</v>
      </c>
      <c r="B102" s="141" t="s">
        <v>149</v>
      </c>
      <c r="C102" s="142"/>
      <c r="D102" s="142"/>
      <c r="E102" s="142"/>
      <c r="F102" s="143"/>
      <c r="G102" s="22"/>
      <c r="H102" s="94">
        <v>2200</v>
      </c>
      <c r="I102" s="98">
        <v>73.77</v>
      </c>
    </row>
    <row r="103" spans="1:23">
      <c r="A103" s="6" t="s">
        <v>94</v>
      </c>
      <c r="B103" s="141" t="s">
        <v>142</v>
      </c>
      <c r="C103" s="142"/>
      <c r="D103" s="142"/>
      <c r="E103" s="142"/>
      <c r="F103" s="143"/>
      <c r="G103" s="22"/>
      <c r="H103" s="94"/>
      <c r="I103" s="98">
        <v>751635.14</v>
      </c>
    </row>
    <row r="104" spans="1:23">
      <c r="A104" s="6" t="s">
        <v>95</v>
      </c>
      <c r="B104" s="141" t="s">
        <v>133</v>
      </c>
      <c r="C104" s="142"/>
      <c r="D104" s="142"/>
      <c r="E104" s="142"/>
      <c r="F104" s="143"/>
      <c r="G104" s="22"/>
      <c r="H104" s="94">
        <v>425.33</v>
      </c>
      <c r="I104" s="98"/>
    </row>
    <row r="105" spans="1:23">
      <c r="A105" s="6" t="s">
        <v>96</v>
      </c>
      <c r="B105" s="141" t="s">
        <v>150</v>
      </c>
      <c r="C105" s="142"/>
      <c r="D105" s="142"/>
      <c r="E105" s="142"/>
      <c r="F105" s="143"/>
      <c r="G105" s="22"/>
      <c r="H105" s="94"/>
      <c r="I105" s="98"/>
    </row>
    <row r="106" spans="1:23">
      <c r="A106" s="6" t="s">
        <v>97</v>
      </c>
      <c r="B106" s="141" t="s">
        <v>126</v>
      </c>
      <c r="C106" s="142"/>
      <c r="D106" s="142"/>
      <c r="E106" s="142"/>
      <c r="F106" s="143"/>
      <c r="G106" s="22"/>
      <c r="H106" s="94"/>
      <c r="I106" s="98"/>
      <c r="N106" s="68"/>
    </row>
    <row r="107" spans="1:23">
      <c r="A107" s="6" t="s">
        <v>98</v>
      </c>
      <c r="B107" s="141" t="s">
        <v>127</v>
      </c>
      <c r="C107" s="142"/>
      <c r="D107" s="142"/>
      <c r="E107" s="142"/>
      <c r="F107" s="143"/>
      <c r="G107" s="22"/>
      <c r="H107" s="98">
        <v>267402.94</v>
      </c>
      <c r="I107" s="98">
        <v>361832.19</v>
      </c>
      <c r="M107" s="133" t="s">
        <v>273</v>
      </c>
      <c r="O107" s="92"/>
      <c r="P107" s="93"/>
      <c r="Q107" s="93"/>
      <c r="R107" s="133">
        <v>1477.45</v>
      </c>
      <c r="S107" s="133">
        <v>130464.23</v>
      </c>
      <c r="T107" s="133">
        <v>82776.259999999995</v>
      </c>
      <c r="U107" s="112">
        <v>146152.79999999999</v>
      </c>
      <c r="V107" s="112"/>
      <c r="W107" s="71"/>
    </row>
    <row r="108" spans="1:23">
      <c r="A108" s="6" t="s">
        <v>99</v>
      </c>
      <c r="B108" s="138" t="s">
        <v>182</v>
      </c>
      <c r="C108" s="139"/>
      <c r="D108" s="139"/>
      <c r="E108" s="139"/>
      <c r="F108" s="140"/>
      <c r="G108" s="22"/>
      <c r="H108" s="94"/>
      <c r="I108" s="98"/>
    </row>
    <row r="109" spans="1:23">
      <c r="A109" s="6" t="s">
        <v>100</v>
      </c>
      <c r="B109" s="141" t="s">
        <v>151</v>
      </c>
      <c r="C109" s="142"/>
      <c r="D109" s="142"/>
      <c r="E109" s="142"/>
      <c r="F109" s="143"/>
      <c r="G109" s="22"/>
      <c r="H109" s="94"/>
      <c r="I109" s="98"/>
    </row>
    <row r="110" spans="1:23">
      <c r="A110" s="6" t="s">
        <v>101</v>
      </c>
      <c r="B110" s="141" t="s">
        <v>111</v>
      </c>
      <c r="C110" s="142"/>
      <c r="D110" s="142"/>
      <c r="E110" s="142"/>
      <c r="F110" s="143"/>
      <c r="G110" s="22"/>
      <c r="H110" s="94"/>
      <c r="I110" s="98"/>
    </row>
    <row r="111" spans="1:23">
      <c r="A111" s="6" t="s">
        <v>102</v>
      </c>
      <c r="B111" s="138" t="s">
        <v>189</v>
      </c>
      <c r="C111" s="139"/>
      <c r="D111" s="139"/>
      <c r="E111" s="139"/>
      <c r="F111" s="140"/>
      <c r="G111" s="22"/>
      <c r="H111" s="98"/>
      <c r="I111" s="98"/>
    </row>
    <row r="112" spans="1:23">
      <c r="A112" s="6" t="s">
        <v>103</v>
      </c>
      <c r="B112" s="130" t="s">
        <v>181</v>
      </c>
      <c r="C112" s="132"/>
      <c r="D112" s="132"/>
      <c r="E112" s="132"/>
      <c r="F112" s="132"/>
      <c r="G112" s="19"/>
      <c r="H112" s="94"/>
      <c r="I112" s="98"/>
    </row>
    <row r="113" spans="1:10" ht="15" customHeight="1">
      <c r="A113" s="6" t="s">
        <v>104</v>
      </c>
      <c r="B113" s="146" t="s">
        <v>172</v>
      </c>
      <c r="C113" s="147"/>
      <c r="D113" s="147"/>
      <c r="E113" s="147"/>
      <c r="F113" s="148"/>
      <c r="G113" s="1"/>
      <c r="H113" s="134">
        <v>270028.27</v>
      </c>
      <c r="I113" s="134">
        <v>1113541.1000000001</v>
      </c>
    </row>
    <row r="114" spans="1:10" ht="15.75" customHeight="1">
      <c r="A114" s="6" t="s">
        <v>105</v>
      </c>
      <c r="B114" s="149" t="s">
        <v>250</v>
      </c>
      <c r="C114" s="150"/>
      <c r="D114" s="150"/>
      <c r="E114" s="150"/>
      <c r="F114" s="151"/>
      <c r="G114" s="14"/>
      <c r="H114" s="134">
        <v>21807328.129999999</v>
      </c>
      <c r="I114" s="137">
        <v>30215023.23</v>
      </c>
      <c r="J114" s="82"/>
    </row>
    <row r="115" spans="1:10" ht="15" customHeight="1">
      <c r="A115" s="6" t="s">
        <v>106</v>
      </c>
      <c r="B115" s="152" t="s">
        <v>251</v>
      </c>
      <c r="C115" s="153"/>
      <c r="D115" s="153"/>
      <c r="E115" s="153"/>
      <c r="F115" s="154"/>
      <c r="G115" s="24"/>
      <c r="H115" s="134">
        <v>60512543.240000002</v>
      </c>
      <c r="I115" s="137">
        <v>77352209.25</v>
      </c>
      <c r="J115" s="79"/>
    </row>
    <row r="116" spans="1:10">
      <c r="A116" s="6" t="s">
        <v>107</v>
      </c>
      <c r="B116" s="155" t="s">
        <v>241</v>
      </c>
      <c r="C116" s="156"/>
      <c r="D116" s="156"/>
      <c r="E116" s="156"/>
      <c r="F116" s="157"/>
      <c r="G116" s="25"/>
      <c r="H116" s="83"/>
      <c r="I116" s="115"/>
      <c r="J116" s="70"/>
    </row>
    <row r="117" spans="1:10">
      <c r="B117" s="132" t="s">
        <v>143</v>
      </c>
      <c r="C117" s="132"/>
      <c r="D117" s="132"/>
      <c r="E117" s="132"/>
      <c r="F117" s="132"/>
      <c r="G117" s="26"/>
      <c r="H117" s="84"/>
      <c r="I117" s="116"/>
    </row>
    <row r="118" spans="1:10">
      <c r="B118" s="27"/>
      <c r="C118" s="27"/>
      <c r="D118" s="27"/>
      <c r="E118" s="27"/>
      <c r="F118" s="27"/>
      <c r="G118" s="26"/>
      <c r="H118" s="84"/>
      <c r="I118" s="116"/>
      <c r="J118" s="69"/>
    </row>
    <row r="119" spans="1:10">
      <c r="B119" s="27"/>
      <c r="C119" s="27"/>
      <c r="D119" s="27"/>
      <c r="E119" s="27"/>
      <c r="F119" s="27"/>
      <c r="G119" s="26"/>
      <c r="H119" s="84"/>
      <c r="I119" s="116"/>
      <c r="J119" s="70"/>
    </row>
    <row r="120" spans="1:10">
      <c r="C120" s="27"/>
      <c r="D120" s="28" t="s">
        <v>6</v>
      </c>
      <c r="E120" s="28"/>
      <c r="F120" s="144" t="s">
        <v>270</v>
      </c>
      <c r="G120" s="144"/>
      <c r="H120" s="144"/>
      <c r="I120" s="116"/>
      <c r="J120" s="71"/>
    </row>
    <row r="121" spans="1:10">
      <c r="B121" s="27"/>
      <c r="C121" s="27"/>
      <c r="D121" s="28"/>
      <c r="E121" s="28"/>
      <c r="F121" s="28"/>
      <c r="G121" s="29"/>
      <c r="H121" s="85"/>
      <c r="I121" s="117" t="s">
        <v>0</v>
      </c>
    </row>
    <row r="122" spans="1:10">
      <c r="B122" s="27"/>
      <c r="C122" s="27"/>
      <c r="D122" s="131" t="s">
        <v>1</v>
      </c>
      <c r="E122" s="28"/>
      <c r="F122" s="144" t="s">
        <v>274</v>
      </c>
      <c r="G122" s="144"/>
      <c r="H122" s="144"/>
      <c r="I122" s="116"/>
    </row>
    <row r="123" spans="1:10">
      <c r="B123" s="27"/>
      <c r="C123" s="27"/>
      <c r="D123" s="27"/>
      <c r="E123" s="27"/>
      <c r="F123" s="145"/>
      <c r="G123" s="145"/>
      <c r="H123" s="145"/>
      <c r="I123" s="116"/>
    </row>
  </sheetData>
  <mergeCells count="116">
    <mergeCell ref="G1:I1"/>
    <mergeCell ref="B2:E2"/>
    <mergeCell ref="B3:I3"/>
    <mergeCell ref="B4:I4"/>
    <mergeCell ref="B5:I5"/>
    <mergeCell ref="B7:I7"/>
    <mergeCell ref="B29:F29"/>
    <mergeCell ref="B30:F30"/>
    <mergeCell ref="B31:F31"/>
    <mergeCell ref="D8:H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53:F53"/>
    <mergeCell ref="B54:F54"/>
    <mergeCell ref="B55:F55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78:F78"/>
    <mergeCell ref="B79:F79"/>
    <mergeCell ref="B80:F80"/>
    <mergeCell ref="B56:F56"/>
    <mergeCell ref="B57:F57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102:F102"/>
    <mergeCell ref="B103:F103"/>
    <mergeCell ref="B104:F104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5:F105"/>
    <mergeCell ref="B106:F106"/>
    <mergeCell ref="B107:F107"/>
    <mergeCell ref="B108:F108"/>
    <mergeCell ref="B109:F109"/>
    <mergeCell ref="B110:F110"/>
    <mergeCell ref="F122:H122"/>
    <mergeCell ref="F123:H123"/>
    <mergeCell ref="B111:F111"/>
    <mergeCell ref="B113:F113"/>
    <mergeCell ref="B114:F114"/>
    <mergeCell ref="B115:F115"/>
    <mergeCell ref="B116:F116"/>
    <mergeCell ref="F120:H120"/>
  </mergeCells>
  <pageMargins left="0.48" right="0.34" top="0.3937007874015748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20"/>
  <sheetViews>
    <sheetView tabSelected="1" showRuler="0" topLeftCell="A7" zoomScalePageLayoutView="115" workbookViewId="0">
      <selection activeCell="E35" sqref="E35:F35"/>
    </sheetView>
  </sheetViews>
  <sheetFormatPr defaultRowHeight="15"/>
  <cols>
    <col min="1" max="1" width="6.5703125" style="3" customWidth="1"/>
    <col min="2" max="2" width="31.7109375" style="99" customWidth="1"/>
    <col min="3" max="3" width="7.85546875" style="99" customWidth="1"/>
    <col min="4" max="4" width="14.5703125" style="99" customWidth="1"/>
    <col min="5" max="5" width="14.28515625" style="105" customWidth="1"/>
    <col min="6" max="6" width="18.42578125" style="105" customWidth="1"/>
    <col min="7" max="7" width="9.140625" style="99" hidden="1" customWidth="1"/>
    <col min="8" max="8" width="19" style="99" hidden="1" customWidth="1"/>
    <col min="9" max="10" width="9.140625" style="99" hidden="1" customWidth="1"/>
    <col min="11" max="11" width="12.5703125" style="82" hidden="1" customWidth="1"/>
    <col min="12" max="12" width="12.5703125" style="99" hidden="1" customWidth="1"/>
    <col min="13" max="13" width="13.140625" style="99" hidden="1" customWidth="1"/>
    <col min="14" max="14" width="14.7109375" style="99" hidden="1" customWidth="1"/>
    <col min="15" max="15" width="14" style="99" hidden="1" customWidth="1"/>
    <col min="16" max="16" width="15.140625" style="99" hidden="1" customWidth="1"/>
    <col min="17" max="17" width="10.5703125" style="99" hidden="1" customWidth="1"/>
    <col min="18" max="18" width="10.140625" style="99" hidden="1" customWidth="1"/>
    <col min="19" max="19" width="9.140625" style="99" hidden="1" customWidth="1"/>
    <col min="20" max="22" width="9.140625" style="99" customWidth="1"/>
    <col min="23" max="23" width="19.85546875" style="99" hidden="1" customWidth="1"/>
    <col min="24" max="24" width="12.28515625" style="82" hidden="1" customWidth="1"/>
    <col min="25" max="25" width="13.140625" style="99" hidden="1" customWidth="1"/>
    <col min="26" max="26" width="12.85546875" style="99" customWidth="1"/>
    <col min="27" max="27" width="9.140625" style="99" customWidth="1"/>
    <col min="28" max="28" width="9.140625" style="99"/>
    <col min="29" max="29" width="15.7109375" style="99" bestFit="1" customWidth="1"/>
    <col min="30" max="16384" width="9.140625" style="99"/>
  </cols>
  <sheetData>
    <row r="1" spans="1:29" ht="100.5" customHeight="1">
      <c r="B1" s="32" t="s">
        <v>5</v>
      </c>
      <c r="C1" s="33"/>
      <c r="D1" s="179" t="s">
        <v>276</v>
      </c>
      <c r="E1" s="179"/>
      <c r="F1" s="179"/>
    </row>
    <row r="2" spans="1:29">
      <c r="B2" s="34"/>
      <c r="C2" s="33"/>
      <c r="D2" s="63"/>
      <c r="E2" s="63"/>
      <c r="F2" s="63"/>
    </row>
    <row r="3" spans="1:29" ht="33" customHeight="1">
      <c r="B3" s="223" t="s">
        <v>253</v>
      </c>
      <c r="C3" s="223"/>
      <c r="D3" s="223"/>
      <c r="E3" s="223"/>
      <c r="F3" s="223"/>
    </row>
    <row r="4" spans="1:29">
      <c r="B4" s="35"/>
      <c r="C4" s="35"/>
      <c r="D4" s="35"/>
      <c r="E4" s="35"/>
      <c r="F4" s="35"/>
    </row>
    <row r="5" spans="1:29" ht="24.75" customHeight="1">
      <c r="B5" s="224" t="s">
        <v>283</v>
      </c>
      <c r="C5" s="225"/>
      <c r="D5" s="225"/>
      <c r="E5" s="225"/>
      <c r="F5" s="225"/>
    </row>
    <row r="6" spans="1:29">
      <c r="B6" s="226" t="s">
        <v>282</v>
      </c>
      <c r="C6" s="227"/>
      <c r="D6" s="227"/>
      <c r="E6" s="227"/>
      <c r="F6" s="227"/>
    </row>
    <row r="7" spans="1:29">
      <c r="B7" s="228" t="s">
        <v>213</v>
      </c>
      <c r="C7" s="229"/>
      <c r="D7" s="229"/>
      <c r="E7" s="100"/>
      <c r="F7" s="100"/>
    </row>
    <row r="8" spans="1:29">
      <c r="B8" s="103"/>
      <c r="C8" s="33"/>
      <c r="D8" s="33"/>
      <c r="E8" s="86"/>
      <c r="F8" s="104" t="s">
        <v>2</v>
      </c>
    </row>
    <row r="9" spans="1:29" ht="26.25" customHeight="1">
      <c r="B9" s="218" t="s">
        <v>198</v>
      </c>
      <c r="C9" s="218"/>
      <c r="D9" s="218"/>
      <c r="E9" s="219" t="s">
        <v>197</v>
      </c>
      <c r="F9" s="220"/>
    </row>
    <row r="10" spans="1:29">
      <c r="A10" s="3" t="s">
        <v>8</v>
      </c>
      <c r="B10" s="36" t="s">
        <v>214</v>
      </c>
      <c r="C10" s="37"/>
      <c r="D10" s="38"/>
      <c r="E10" s="221">
        <v>54363725.850000001</v>
      </c>
      <c r="F10" s="222"/>
    </row>
    <row r="11" spans="1:29">
      <c r="A11" s="3" t="s">
        <v>9</v>
      </c>
      <c r="B11" s="39" t="s">
        <v>221</v>
      </c>
      <c r="C11" s="37"/>
      <c r="D11" s="38"/>
      <c r="E11" s="191">
        <v>53033353.909999996</v>
      </c>
      <c r="F11" s="192"/>
      <c r="G11" s="99">
        <v>38</v>
      </c>
      <c r="K11" s="82" t="s">
        <v>198</v>
      </c>
      <c r="L11" s="99">
        <v>33</v>
      </c>
      <c r="M11" s="99">
        <v>34</v>
      </c>
      <c r="N11" s="99">
        <v>35</v>
      </c>
      <c r="O11" s="99">
        <v>38</v>
      </c>
      <c r="P11" s="99">
        <v>39</v>
      </c>
      <c r="Q11" s="99">
        <v>64</v>
      </c>
      <c r="R11" s="99">
        <v>80</v>
      </c>
    </row>
    <row r="12" spans="1:29">
      <c r="A12" s="3" t="s">
        <v>10</v>
      </c>
      <c r="B12" s="39" t="s">
        <v>222</v>
      </c>
      <c r="C12" s="37"/>
      <c r="D12" s="38"/>
      <c r="E12" s="191">
        <v>682998.68</v>
      </c>
      <c r="F12" s="192"/>
      <c r="G12" s="99">
        <v>34</v>
      </c>
      <c r="K12" s="82">
        <f>SUM(L12:R12)</f>
        <v>40076669.509999998</v>
      </c>
      <c r="L12" s="82">
        <v>93020.78</v>
      </c>
      <c r="M12" s="82">
        <v>374268.84</v>
      </c>
      <c r="N12" s="82">
        <v>394306.03</v>
      </c>
      <c r="O12" s="82">
        <v>35832449.869999997</v>
      </c>
      <c r="P12" s="82">
        <v>3341957.47</v>
      </c>
      <c r="Q12" s="82">
        <v>35846.1</v>
      </c>
      <c r="R12" s="82">
        <v>4820.42</v>
      </c>
    </row>
    <row r="13" spans="1:29" ht="15" customHeight="1">
      <c r="A13" s="3" t="s">
        <v>11</v>
      </c>
      <c r="B13" s="208" t="s">
        <v>223</v>
      </c>
      <c r="C13" s="209"/>
      <c r="D13" s="210"/>
      <c r="E13" s="191">
        <v>275525.36</v>
      </c>
      <c r="F13" s="192"/>
      <c r="G13" s="99">
        <v>35</v>
      </c>
      <c r="L13" s="82"/>
      <c r="M13" s="82"/>
      <c r="N13" s="82"/>
      <c r="O13" s="82"/>
      <c r="P13" s="82"/>
    </row>
    <row r="14" spans="1:29" ht="27.75" customHeight="1">
      <c r="A14" s="3" t="s">
        <v>12</v>
      </c>
      <c r="B14" s="208" t="s">
        <v>224</v>
      </c>
      <c r="C14" s="209"/>
      <c r="D14" s="210"/>
      <c r="E14" s="191">
        <v>371847.9</v>
      </c>
      <c r="F14" s="192"/>
      <c r="G14" s="99">
        <v>33</v>
      </c>
      <c r="K14" s="82" t="s">
        <v>200</v>
      </c>
      <c r="L14" s="99">
        <v>20</v>
      </c>
      <c r="M14" s="99">
        <v>22</v>
      </c>
      <c r="N14" s="99">
        <v>24</v>
      </c>
      <c r="O14" s="99">
        <v>27</v>
      </c>
      <c r="P14" s="99">
        <v>32</v>
      </c>
      <c r="Q14" s="99">
        <v>80</v>
      </c>
      <c r="R14" s="99">
        <v>81</v>
      </c>
    </row>
    <row r="15" spans="1:29">
      <c r="A15" s="3" t="s">
        <v>13</v>
      </c>
      <c r="B15" s="36" t="s">
        <v>215</v>
      </c>
      <c r="C15" s="37"/>
      <c r="D15" s="38"/>
      <c r="E15" s="191">
        <v>-2059563.5600000005</v>
      </c>
      <c r="F15" s="192"/>
      <c r="K15" s="82">
        <f>SUM(L15:R15)</f>
        <v>26967626.529999997</v>
      </c>
      <c r="L15" s="82">
        <v>4493260.51</v>
      </c>
      <c r="M15" s="82">
        <v>16443779.32</v>
      </c>
      <c r="N15" s="82">
        <v>129744.72</v>
      </c>
      <c r="O15" s="82">
        <v>5529805.9000000004</v>
      </c>
      <c r="P15" s="82">
        <v>29265.62</v>
      </c>
      <c r="Q15" s="82">
        <v>3733.43</v>
      </c>
      <c r="R15" s="82">
        <v>338037.03</v>
      </c>
      <c r="AC15" s="71"/>
    </row>
    <row r="16" spans="1:29">
      <c r="A16" s="3" t="s">
        <v>14</v>
      </c>
      <c r="B16" s="213" t="s">
        <v>225</v>
      </c>
      <c r="C16" s="214"/>
      <c r="D16" s="215"/>
      <c r="E16" s="203">
        <v>5086738.34</v>
      </c>
      <c r="F16" s="204"/>
      <c r="G16" s="99">
        <v>39</v>
      </c>
      <c r="H16" s="69"/>
      <c r="AC16" s="71"/>
    </row>
    <row r="17" spans="1:29" ht="15.75" customHeight="1">
      <c r="A17" s="3" t="s">
        <v>15</v>
      </c>
      <c r="B17" s="213" t="s">
        <v>216</v>
      </c>
      <c r="C17" s="214"/>
      <c r="D17" s="215"/>
      <c r="E17" s="203">
        <v>93680.860000000015</v>
      </c>
      <c r="F17" s="204"/>
      <c r="G17" s="99">
        <v>64</v>
      </c>
      <c r="H17" s="69"/>
      <c r="K17" s="82">
        <f>K12-K15</f>
        <v>13109042.98</v>
      </c>
    </row>
    <row r="18" spans="1:29">
      <c r="A18" s="3" t="s">
        <v>16</v>
      </c>
      <c r="B18" s="40" t="s">
        <v>199</v>
      </c>
      <c r="C18" s="41"/>
      <c r="D18" s="42"/>
      <c r="E18" s="191">
        <v>104859.61</v>
      </c>
      <c r="F18" s="192"/>
      <c r="G18" s="99" t="s">
        <v>258</v>
      </c>
      <c r="H18" s="69"/>
      <c r="K18" s="82">
        <f>K17+E15</f>
        <v>11049479.42</v>
      </c>
      <c r="AC18" s="71"/>
    </row>
    <row r="19" spans="1:29">
      <c r="A19" s="3" t="s">
        <v>21</v>
      </c>
      <c r="B19" s="200" t="s">
        <v>195</v>
      </c>
      <c r="C19" s="201"/>
      <c r="D19" s="202"/>
      <c r="E19" s="216">
        <v>57589441.100000001</v>
      </c>
      <c r="F19" s="217"/>
      <c r="H19" s="71"/>
      <c r="W19" s="71"/>
      <c r="AC19" s="71"/>
    </row>
    <row r="20" spans="1:29" ht="25.5" customHeight="1">
      <c r="B20" s="195" t="s">
        <v>200</v>
      </c>
      <c r="C20" s="195"/>
      <c r="D20" s="195"/>
      <c r="E20" s="196"/>
      <c r="F20" s="197"/>
      <c r="O20" s="99">
        <v>1</v>
      </c>
    </row>
    <row r="21" spans="1:29" ht="15" customHeight="1">
      <c r="A21" s="3" t="s">
        <v>22</v>
      </c>
      <c r="B21" s="30" t="s">
        <v>217</v>
      </c>
      <c r="C21" s="31"/>
      <c r="D21" s="31"/>
      <c r="E21" s="198">
        <v>43908604.247599997</v>
      </c>
      <c r="F21" s="199"/>
      <c r="O21" s="99">
        <v>2</v>
      </c>
    </row>
    <row r="22" spans="1:29" ht="18.75" customHeight="1">
      <c r="A22" s="3" t="s">
        <v>23</v>
      </c>
      <c r="B22" s="208" t="s">
        <v>226</v>
      </c>
      <c r="C22" s="211"/>
      <c r="D22" s="212"/>
      <c r="E22" s="191">
        <v>27451348.879999999</v>
      </c>
      <c r="F22" s="192"/>
      <c r="G22" s="99" t="s">
        <v>259</v>
      </c>
      <c r="O22" s="99">
        <v>4</v>
      </c>
      <c r="W22" s="82"/>
      <c r="AC22" s="71"/>
    </row>
    <row r="23" spans="1:29">
      <c r="A23" s="3" t="s">
        <v>24</v>
      </c>
      <c r="B23" s="39" t="s">
        <v>227</v>
      </c>
      <c r="C23" s="37"/>
      <c r="D23" s="38"/>
      <c r="E23" s="191">
        <v>110447.8</v>
      </c>
      <c r="F23" s="192"/>
      <c r="G23" s="99" t="s">
        <v>275</v>
      </c>
      <c r="O23" s="99">
        <v>5</v>
      </c>
    </row>
    <row r="24" spans="1:29">
      <c r="A24" s="3" t="s">
        <v>25</v>
      </c>
      <c r="B24" s="39" t="s">
        <v>228</v>
      </c>
      <c r="C24" s="37"/>
      <c r="D24" s="38"/>
      <c r="E24" s="191">
        <v>20700.099999999999</v>
      </c>
      <c r="F24" s="192"/>
      <c r="G24" s="99" t="s">
        <v>260</v>
      </c>
    </row>
    <row r="25" spans="1:29" ht="17.25" customHeight="1">
      <c r="A25" s="3" t="s">
        <v>26</v>
      </c>
      <c r="B25" s="205" t="s">
        <v>229</v>
      </c>
      <c r="C25" s="206"/>
      <c r="D25" s="207"/>
      <c r="E25" s="191">
        <v>16073397.68</v>
      </c>
      <c r="F25" s="192"/>
      <c r="G25" s="99">
        <v>27</v>
      </c>
      <c r="W25" s="99" t="s">
        <v>285</v>
      </c>
      <c r="X25" s="82">
        <v>5390047.7599999998</v>
      </c>
      <c r="Y25" s="82">
        <f>-X26-X27-X28-X29</f>
        <v>-654282.64</v>
      </c>
    </row>
    <row r="26" spans="1:29" ht="15.75" customHeight="1">
      <c r="A26" s="3" t="s">
        <v>27</v>
      </c>
      <c r="B26" s="205" t="s">
        <v>230</v>
      </c>
      <c r="C26" s="206"/>
      <c r="D26" s="207"/>
      <c r="E26" s="191">
        <v>31936.58</v>
      </c>
      <c r="F26" s="192"/>
      <c r="G26" s="99">
        <v>92</v>
      </c>
      <c r="H26" s="99">
        <v>80</v>
      </c>
      <c r="W26" s="99" t="s">
        <v>277</v>
      </c>
      <c r="X26" s="82">
        <v>20600.099999999999</v>
      </c>
      <c r="AC26" s="71"/>
    </row>
    <row r="27" spans="1:29" ht="15.75" customHeight="1">
      <c r="A27" s="3" t="s">
        <v>28</v>
      </c>
      <c r="B27" s="39" t="s">
        <v>231</v>
      </c>
      <c r="C27" s="101"/>
      <c r="D27" s="102"/>
      <c r="E27" s="191">
        <v>220773.20759999999</v>
      </c>
      <c r="F27" s="192"/>
      <c r="G27" s="99" t="s">
        <v>261</v>
      </c>
      <c r="K27" s="82">
        <f>4482084.18+11176.33</f>
        <v>4493260.51</v>
      </c>
      <c r="W27" s="99" t="s">
        <v>278</v>
      </c>
      <c r="X27" s="82">
        <v>492717.48</v>
      </c>
    </row>
    <row r="28" spans="1:29">
      <c r="A28" s="3" t="s">
        <v>29</v>
      </c>
      <c r="B28" s="36" t="s">
        <v>202</v>
      </c>
      <c r="C28" s="37"/>
      <c r="D28" s="38"/>
      <c r="E28" s="191">
        <v>5222426.0500000007</v>
      </c>
      <c r="F28" s="192"/>
      <c r="H28" s="71"/>
      <c r="K28" s="82">
        <f>E28-338037.03-29265.62+E24+E29+E23+E26</f>
        <v>5565076.7699999996</v>
      </c>
      <c r="N28" s="119">
        <f>E29+E28+E26+E24+E23</f>
        <v>5932379.4199999999</v>
      </c>
      <c r="W28" s="99" t="s">
        <v>279</v>
      </c>
      <c r="X28" s="82">
        <v>109755.94</v>
      </c>
    </row>
    <row r="29" spans="1:29">
      <c r="A29" s="3" t="s">
        <v>30</v>
      </c>
      <c r="B29" s="36" t="s">
        <v>201</v>
      </c>
      <c r="C29" s="37"/>
      <c r="D29" s="38"/>
      <c r="E29" s="191">
        <v>546868.8899999999</v>
      </c>
      <c r="F29" s="192"/>
      <c r="G29" s="99">
        <v>20</v>
      </c>
      <c r="H29" s="71" t="s">
        <v>262</v>
      </c>
      <c r="K29" s="82">
        <f>K27-K28</f>
        <v>-1071816.2599999998</v>
      </c>
      <c r="N29" s="120">
        <f>N28-3300486.04</f>
        <v>2631893.38</v>
      </c>
      <c r="W29" s="99" t="s">
        <v>280</v>
      </c>
      <c r="X29" s="82">
        <v>31209.119999999999</v>
      </c>
      <c r="AC29" s="71"/>
    </row>
    <row r="30" spans="1:29">
      <c r="A30" s="3" t="s">
        <v>52</v>
      </c>
      <c r="B30" s="200" t="s">
        <v>196</v>
      </c>
      <c r="C30" s="201"/>
      <c r="D30" s="202"/>
      <c r="E30" s="203">
        <v>49677899.187600002</v>
      </c>
      <c r="F30" s="204"/>
      <c r="H30" s="71"/>
      <c r="M30" s="99">
        <v>32</v>
      </c>
      <c r="N30" s="120">
        <v>15637.21</v>
      </c>
      <c r="W30" s="99">
        <v>81</v>
      </c>
      <c r="X30" s="82">
        <v>134016.72</v>
      </c>
    </row>
    <row r="31" spans="1:29">
      <c r="A31" s="3" t="s">
        <v>53</v>
      </c>
      <c r="B31" s="43" t="s">
        <v>232</v>
      </c>
      <c r="C31" s="44"/>
      <c r="D31" s="45"/>
      <c r="E31" s="193">
        <v>7911541.909999989</v>
      </c>
      <c r="F31" s="194"/>
      <c r="H31" s="71"/>
      <c r="N31" s="71">
        <f>N29-N30</f>
        <v>2616256.17</v>
      </c>
      <c r="W31" s="99">
        <v>32</v>
      </c>
      <c r="X31" s="82">
        <v>9892.09</v>
      </c>
    </row>
    <row r="32" spans="1:29">
      <c r="A32" s="3" t="s">
        <v>237</v>
      </c>
      <c r="B32" s="36" t="s">
        <v>233</v>
      </c>
      <c r="C32" s="37"/>
      <c r="D32" s="38"/>
      <c r="E32" s="191"/>
      <c r="F32" s="192"/>
      <c r="W32" s="99" t="s">
        <v>281</v>
      </c>
      <c r="X32" s="82">
        <v>4879673.9299999988</v>
      </c>
    </row>
    <row r="33" spans="1:29">
      <c r="A33" s="3" t="s">
        <v>238</v>
      </c>
      <c r="B33" s="36" t="s">
        <v>234</v>
      </c>
      <c r="C33" s="37"/>
      <c r="D33" s="38"/>
      <c r="E33" s="193">
        <v>7911541.909999989</v>
      </c>
      <c r="F33" s="194"/>
      <c r="X33" s="128"/>
      <c r="Y33" s="121"/>
    </row>
    <row r="34" spans="1:29">
      <c r="A34" s="3" t="s">
        <v>239</v>
      </c>
      <c r="B34" s="36" t="s">
        <v>207</v>
      </c>
      <c r="C34" s="37"/>
      <c r="D34" s="38"/>
      <c r="E34" s="193">
        <v>1304518.0665500287</v>
      </c>
      <c r="F34" s="194"/>
      <c r="X34" s="128"/>
      <c r="Y34" s="121"/>
      <c r="AC34" s="122"/>
    </row>
    <row r="35" spans="1:29">
      <c r="A35" s="3" t="s">
        <v>240</v>
      </c>
      <c r="B35" s="40" t="s">
        <v>235</v>
      </c>
      <c r="C35" s="41"/>
      <c r="D35" s="42"/>
      <c r="E35" s="193">
        <v>6607023.8434499605</v>
      </c>
      <c r="F35" s="194"/>
      <c r="H35" s="88">
        <f>E35</f>
        <v>6607023.8434499605</v>
      </c>
      <c r="X35" s="128"/>
      <c r="Y35" s="121"/>
    </row>
    <row r="36" spans="1:29">
      <c r="B36" s="37"/>
      <c r="C36" s="37"/>
      <c r="D36" s="37"/>
      <c r="E36" s="46"/>
      <c r="F36" s="46"/>
    </row>
    <row r="37" spans="1:29">
      <c r="B37" s="37"/>
      <c r="C37" s="37"/>
      <c r="D37" s="37"/>
      <c r="E37" s="46"/>
      <c r="F37" s="89"/>
    </row>
    <row r="38" spans="1:29">
      <c r="F38" s="90"/>
    </row>
    <row r="39" spans="1:29">
      <c r="F39" s="125"/>
    </row>
    <row r="40" spans="1:29">
      <c r="F40" s="90"/>
      <c r="H40" s="99">
        <v>6661353.0499999998</v>
      </c>
    </row>
    <row r="41" spans="1:29">
      <c r="F41" s="90"/>
    </row>
    <row r="42" spans="1:29">
      <c r="H42" s="99">
        <f>H40-E30</f>
        <v>-43016546.137600005</v>
      </c>
    </row>
    <row r="43" spans="1:29">
      <c r="F43" s="124"/>
    </row>
    <row r="120" spans="6:8">
      <c r="F120" s="123"/>
      <c r="G120" s="61"/>
      <c r="H120" s="61"/>
    </row>
  </sheetData>
  <mergeCells count="43">
    <mergeCell ref="B9:D9"/>
    <mergeCell ref="E9:F9"/>
    <mergeCell ref="E10:F10"/>
    <mergeCell ref="D1:F1"/>
    <mergeCell ref="B3:F3"/>
    <mergeCell ref="B5:F5"/>
    <mergeCell ref="B6:F6"/>
    <mergeCell ref="B7:D7"/>
    <mergeCell ref="E11:F11"/>
    <mergeCell ref="E12:F12"/>
    <mergeCell ref="B13:D13"/>
    <mergeCell ref="E13:F13"/>
    <mergeCell ref="B22:D22"/>
    <mergeCell ref="E22:F22"/>
    <mergeCell ref="E15:F15"/>
    <mergeCell ref="B16:D16"/>
    <mergeCell ref="E16:F16"/>
    <mergeCell ref="B17:D17"/>
    <mergeCell ref="B14:D14"/>
    <mergeCell ref="E14:F14"/>
    <mergeCell ref="E17:F17"/>
    <mergeCell ref="E18:F18"/>
    <mergeCell ref="B19:D19"/>
    <mergeCell ref="E19:F19"/>
    <mergeCell ref="B20:D20"/>
    <mergeCell ref="E20:F20"/>
    <mergeCell ref="E21:F21"/>
    <mergeCell ref="B30:D30"/>
    <mergeCell ref="E30:F30"/>
    <mergeCell ref="E23:F23"/>
    <mergeCell ref="E24:F24"/>
    <mergeCell ref="B25:D25"/>
    <mergeCell ref="E25:F25"/>
    <mergeCell ref="B26:D26"/>
    <mergeCell ref="E26:F26"/>
    <mergeCell ref="E32:F32"/>
    <mergeCell ref="E33:F33"/>
    <mergeCell ref="E34:F34"/>
    <mergeCell ref="E35:F35"/>
    <mergeCell ref="E27:F27"/>
    <mergeCell ref="E28:F28"/>
    <mergeCell ref="E29:F29"/>
    <mergeCell ref="E31:F31"/>
  </mergeCells>
  <pageMargins left="0.56999999999999995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1"/>
  <sheetViews>
    <sheetView showRuler="0" zoomScalePageLayoutView="115" workbookViewId="0">
      <selection activeCell="C6" sqref="C6:D6"/>
    </sheetView>
  </sheetViews>
  <sheetFormatPr defaultRowHeight="15"/>
  <cols>
    <col min="1" max="1" width="4" style="5" customWidth="1"/>
    <col min="2" max="2" width="31.7109375" style="51" customWidth="1"/>
    <col min="3" max="3" width="7.85546875" style="51" customWidth="1"/>
    <col min="4" max="4" width="18.28515625" style="51" customWidth="1"/>
    <col min="5" max="5" width="12.7109375" style="51" customWidth="1"/>
    <col min="6" max="6" width="12.85546875" style="51" customWidth="1"/>
    <col min="7" max="7" width="9.140625" style="51"/>
    <col min="8" max="8" width="14.7109375" style="51" bestFit="1" customWidth="1"/>
    <col min="9" max="16384" width="9.140625" style="51"/>
  </cols>
  <sheetData>
    <row r="1" spans="1:9">
      <c r="B1" s="48"/>
      <c r="C1" s="49"/>
      <c r="D1" s="48"/>
      <c r="E1" s="50"/>
      <c r="F1" s="50"/>
    </row>
    <row r="2" spans="1:9">
      <c r="B2" s="230" t="s">
        <v>254</v>
      </c>
      <c r="C2" s="230"/>
      <c r="D2" s="230"/>
      <c r="E2" s="230"/>
      <c r="F2" s="230"/>
    </row>
    <row r="3" spans="1:9">
      <c r="B3" s="48"/>
      <c r="C3" s="52"/>
      <c r="D3" s="52"/>
      <c r="E3" s="50"/>
      <c r="F3" s="53" t="s">
        <v>2</v>
      </c>
    </row>
    <row r="4" spans="1:9" ht="15" customHeight="1">
      <c r="B4" s="54" t="s">
        <v>204</v>
      </c>
      <c r="C4" s="231" t="s">
        <v>203</v>
      </c>
      <c r="D4" s="231"/>
      <c r="E4" s="231" t="s">
        <v>246</v>
      </c>
      <c r="F4" s="231"/>
    </row>
    <row r="5" spans="1:9">
      <c r="A5" s="5" t="s">
        <v>8</v>
      </c>
      <c r="B5" s="55" t="s">
        <v>208</v>
      </c>
      <c r="C5" s="232">
        <v>1459054.49</v>
      </c>
      <c r="D5" s="233"/>
      <c r="E5" s="232">
        <v>384536.42</v>
      </c>
      <c r="F5" s="233"/>
      <c r="H5" s="129"/>
    </row>
    <row r="6" spans="1:9">
      <c r="A6" s="5" t="s">
        <v>9</v>
      </c>
      <c r="B6" s="55" t="s">
        <v>218</v>
      </c>
      <c r="C6" s="232">
        <v>3053.01</v>
      </c>
      <c r="D6" s="233"/>
      <c r="E6" s="232">
        <v>3056.02</v>
      </c>
      <c r="F6" s="233"/>
    </row>
    <row r="7" spans="1:9">
      <c r="A7" s="5" t="s">
        <v>10</v>
      </c>
      <c r="B7" s="55" t="s">
        <v>209</v>
      </c>
      <c r="C7" s="232">
        <v>318263.17</v>
      </c>
      <c r="D7" s="233"/>
      <c r="E7" s="232">
        <v>318263.17</v>
      </c>
      <c r="F7" s="233"/>
    </row>
    <row r="8" spans="1:9">
      <c r="A8" s="5" t="s">
        <v>11</v>
      </c>
      <c r="B8" s="56" t="s">
        <v>210</v>
      </c>
      <c r="C8" s="232">
        <v>2516.04</v>
      </c>
      <c r="D8" s="233"/>
      <c r="E8" s="232"/>
      <c r="F8" s="233"/>
    </row>
    <row r="9" spans="1:9">
      <c r="A9" s="5" t="s">
        <v>12</v>
      </c>
      <c r="B9" s="55" t="s">
        <v>288</v>
      </c>
      <c r="C9" s="232">
        <v>471</v>
      </c>
      <c r="D9" s="233"/>
      <c r="E9" s="232"/>
      <c r="F9" s="233"/>
    </row>
    <row r="10" spans="1:9">
      <c r="A10" s="5" t="s">
        <v>13</v>
      </c>
      <c r="B10" s="55" t="s">
        <v>236</v>
      </c>
      <c r="C10" s="232"/>
      <c r="D10" s="233"/>
      <c r="E10" s="232"/>
      <c r="F10" s="233"/>
    </row>
    <row r="11" spans="1:9">
      <c r="A11" s="5" t="s">
        <v>14</v>
      </c>
      <c r="B11" s="55" t="s">
        <v>219</v>
      </c>
      <c r="C11" s="232">
        <v>148320.60999999999</v>
      </c>
      <c r="D11" s="233"/>
      <c r="E11" s="232">
        <v>148560.16</v>
      </c>
      <c r="F11" s="233"/>
    </row>
    <row r="12" spans="1:9">
      <c r="A12" s="5" t="s">
        <v>15</v>
      </c>
      <c r="B12" s="55" t="s">
        <v>211</v>
      </c>
      <c r="C12" s="232">
        <v>285751.12999999995</v>
      </c>
      <c r="D12" s="233"/>
      <c r="E12" s="232">
        <v>285766.28999999998</v>
      </c>
      <c r="F12" s="233"/>
    </row>
    <row r="13" spans="1:9">
      <c r="A13" s="5" t="s">
        <v>16</v>
      </c>
      <c r="B13" s="55" t="s">
        <v>212</v>
      </c>
      <c r="C13" s="232">
        <v>531628.81000000006</v>
      </c>
      <c r="D13" s="233"/>
      <c r="E13" s="232">
        <v>532391.93999999994</v>
      </c>
      <c r="F13" s="233"/>
      <c r="G13" s="87"/>
      <c r="H13" s="129"/>
    </row>
    <row r="14" spans="1:9">
      <c r="A14" s="5" t="s">
        <v>17</v>
      </c>
      <c r="B14" s="55" t="s">
        <v>205</v>
      </c>
      <c r="C14" s="232">
        <v>157409.32999999999</v>
      </c>
      <c r="D14" s="233"/>
      <c r="E14" s="232">
        <v>144268.32</v>
      </c>
      <c r="F14" s="233"/>
      <c r="G14" s="87"/>
      <c r="H14" s="87"/>
      <c r="I14" s="87"/>
    </row>
    <row r="15" spans="1:9">
      <c r="A15" s="5" t="s">
        <v>18</v>
      </c>
      <c r="B15" s="55" t="s">
        <v>220</v>
      </c>
      <c r="C15" s="235"/>
      <c r="D15" s="236"/>
      <c r="E15" s="237"/>
      <c r="F15" s="237"/>
    </row>
    <row r="16" spans="1:9">
      <c r="B16" s="48"/>
      <c r="C16" s="49"/>
      <c r="D16" s="48"/>
      <c r="E16" s="50"/>
      <c r="F16" s="50"/>
    </row>
    <row r="17" spans="2:6">
      <c r="B17" s="57"/>
      <c r="C17" s="57"/>
      <c r="D17" s="57"/>
      <c r="E17" s="47"/>
      <c r="F17" s="47"/>
    </row>
    <row r="18" spans="2:6">
      <c r="B18" s="58" t="s">
        <v>3</v>
      </c>
      <c r="C18" s="234" t="s">
        <v>269</v>
      </c>
      <c r="D18" s="234"/>
      <c r="E18" s="50"/>
      <c r="F18" s="50"/>
    </row>
    <row r="19" spans="2:6">
      <c r="B19" s="62"/>
      <c r="C19" s="62"/>
      <c r="D19" s="59"/>
      <c r="E19" s="59" t="s">
        <v>0</v>
      </c>
      <c r="F19" s="50"/>
    </row>
    <row r="20" spans="2:6">
      <c r="B20" s="60" t="s">
        <v>206</v>
      </c>
      <c r="C20" s="234" t="s">
        <v>257</v>
      </c>
      <c r="D20" s="234"/>
      <c r="E20" s="50"/>
      <c r="F20" s="50"/>
    </row>
    <row r="21" spans="2:6">
      <c r="B21" s="50"/>
      <c r="C21" s="50"/>
      <c r="D21" s="50"/>
      <c r="E21" s="50"/>
      <c r="F21" s="50"/>
    </row>
  </sheetData>
  <mergeCells count="27">
    <mergeCell ref="E12:F12"/>
    <mergeCell ref="C12:D12"/>
    <mergeCell ref="C18:D18"/>
    <mergeCell ref="C20:D20"/>
    <mergeCell ref="C13:D13"/>
    <mergeCell ref="E13:F13"/>
    <mergeCell ref="C14:D14"/>
    <mergeCell ref="E14:F14"/>
    <mergeCell ref="C15:D15"/>
    <mergeCell ref="E15:F15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B2:F2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Balans</vt:lpstr>
      <vt:lpstr>Mənfəət və zərər</vt:lpstr>
      <vt:lpstr>Büdcə ödənişləri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2014-03-27T08:42:57Z</dcterms:modified>
</cp:coreProperties>
</file>